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00" windowHeight="7575"/>
  </bookViews>
  <sheets>
    <sheet name="PRESUPUESTO_Vs_PRESUPUESTO" sheetId="1" r:id="rId1"/>
  </sheets>
  <definedNames>
    <definedName name="_xlnm.Print_Area" localSheetId="0">PRESUPUESTO_Vs_PRESUPUESTO!$A$6:$M$86</definedName>
    <definedName name="Print_Area" localSheetId="0">PRESUPUESTO_Vs_PRESUPUESTO!#REF!</definedName>
    <definedName name="Print_Titles" localSheetId="0">PRESUPUESTO_Vs_PRESUPUESTO!$5:$8</definedName>
    <definedName name="_xlnm.Print_Titles" localSheetId="0">PRESUPUESTO_Vs_PRESUPUESTO!$1:$5</definedName>
  </definedNames>
  <calcPr calcId="145621"/>
</workbook>
</file>

<file path=xl/calcChain.xml><?xml version="1.0" encoding="utf-8"?>
<calcChain xmlns="http://schemas.openxmlformats.org/spreadsheetml/2006/main">
  <c r="I79" i="1" l="1"/>
  <c r="G79" i="1"/>
  <c r="F79" i="1"/>
  <c r="E79" i="1"/>
  <c r="E51" i="1"/>
  <c r="F51" i="1"/>
  <c r="G51" i="1"/>
  <c r="I51" i="1"/>
  <c r="I8" i="1"/>
  <c r="G8" i="1"/>
  <c r="F8" i="1"/>
  <c r="E8" i="1"/>
  <c r="D30" i="1"/>
  <c r="J10" i="1"/>
  <c r="J8" i="1" s="1"/>
  <c r="J13" i="1"/>
  <c r="K13" i="1"/>
  <c r="J16" i="1"/>
  <c r="K16" i="1"/>
  <c r="J19" i="1"/>
  <c r="K19" i="1"/>
  <c r="J22" i="1"/>
  <c r="K22" i="1"/>
  <c r="J25" i="1"/>
  <c r="J28" i="1"/>
  <c r="K28" i="1"/>
  <c r="J31" i="1"/>
  <c r="K31" i="1"/>
  <c r="J34" i="1"/>
  <c r="K34" i="1"/>
  <c r="J37" i="1"/>
  <c r="K37" i="1"/>
  <c r="J40" i="1"/>
  <c r="K40" i="1"/>
  <c r="K41" i="1"/>
  <c r="J42" i="1"/>
  <c r="K42" i="1"/>
  <c r="J43" i="1"/>
  <c r="K43" i="1"/>
  <c r="J44" i="1"/>
  <c r="K44" i="1"/>
  <c r="J45" i="1"/>
  <c r="K45" i="1"/>
  <c r="L45" i="1"/>
  <c r="M45" i="1"/>
  <c r="J46" i="1"/>
  <c r="K46" i="1"/>
  <c r="L46" i="1"/>
  <c r="M46" i="1"/>
  <c r="J47" i="1"/>
  <c r="K47" i="1"/>
  <c r="L47" i="1"/>
  <c r="M47" i="1"/>
  <c r="J48" i="1"/>
  <c r="L48" i="1"/>
  <c r="J49" i="1"/>
  <c r="J52" i="1"/>
  <c r="K52" i="1"/>
  <c r="L52" i="1"/>
  <c r="M52" i="1"/>
  <c r="J53" i="1"/>
  <c r="K53" i="1"/>
  <c r="L53" i="1"/>
  <c r="M53" i="1"/>
  <c r="J54" i="1"/>
  <c r="K54" i="1"/>
  <c r="L54" i="1"/>
  <c r="M54" i="1"/>
  <c r="J55" i="1"/>
  <c r="L55" i="1"/>
  <c r="J56" i="1"/>
  <c r="L56" i="1"/>
  <c r="J57" i="1"/>
  <c r="K57" i="1"/>
  <c r="L57" i="1"/>
  <c r="M57" i="1"/>
  <c r="J58" i="1"/>
  <c r="K58" i="1"/>
  <c r="L58" i="1"/>
  <c r="M58" i="1"/>
  <c r="J59" i="1"/>
  <c r="K59" i="1"/>
  <c r="L59" i="1"/>
  <c r="M59" i="1"/>
  <c r="J60" i="1"/>
  <c r="K60" i="1"/>
  <c r="L60" i="1"/>
  <c r="M60" i="1"/>
  <c r="J61" i="1"/>
  <c r="K61" i="1"/>
  <c r="L61" i="1"/>
  <c r="M61" i="1"/>
  <c r="J62" i="1"/>
  <c r="L62" i="1"/>
  <c r="J63" i="1"/>
  <c r="K63" i="1"/>
  <c r="L63" i="1"/>
  <c r="M63" i="1"/>
  <c r="J64" i="1"/>
  <c r="K64" i="1"/>
  <c r="L64" i="1"/>
  <c r="M64" i="1"/>
  <c r="J65" i="1"/>
  <c r="K65" i="1"/>
  <c r="L65" i="1"/>
  <c r="M65" i="1"/>
  <c r="J66" i="1"/>
  <c r="L66" i="1"/>
  <c r="J67" i="1"/>
  <c r="K67" i="1"/>
  <c r="L67" i="1"/>
  <c r="M67" i="1"/>
  <c r="J68" i="1"/>
  <c r="L68" i="1"/>
  <c r="J69" i="1"/>
  <c r="K69" i="1"/>
  <c r="L69" i="1"/>
  <c r="M69" i="1"/>
  <c r="J70" i="1"/>
  <c r="K70" i="1"/>
  <c r="L70" i="1"/>
  <c r="M70" i="1"/>
  <c r="J71" i="1"/>
  <c r="K71" i="1"/>
  <c r="L71" i="1"/>
  <c r="M71" i="1"/>
  <c r="J72" i="1"/>
  <c r="K72" i="1"/>
  <c r="L72" i="1"/>
  <c r="M72" i="1"/>
  <c r="J73" i="1"/>
  <c r="K73" i="1"/>
  <c r="L73" i="1"/>
  <c r="M73" i="1"/>
  <c r="J74" i="1"/>
  <c r="K74" i="1"/>
  <c r="L74" i="1"/>
  <c r="M74" i="1"/>
  <c r="J75" i="1"/>
  <c r="K75" i="1"/>
  <c r="L75" i="1"/>
  <c r="M75" i="1"/>
  <c r="J76" i="1"/>
  <c r="K76" i="1"/>
  <c r="L76" i="1"/>
  <c r="M76" i="1"/>
  <c r="J77" i="1"/>
  <c r="K77" i="1"/>
  <c r="L77" i="1"/>
  <c r="M77" i="1"/>
  <c r="J80" i="1"/>
  <c r="K80" i="1"/>
  <c r="L80" i="1"/>
  <c r="M80" i="1"/>
  <c r="J81" i="1"/>
  <c r="K81" i="1"/>
  <c r="L81" i="1"/>
  <c r="M81" i="1"/>
  <c r="J82" i="1"/>
  <c r="L82" i="1"/>
  <c r="J83" i="1"/>
  <c r="L83" i="1"/>
  <c r="J84" i="1"/>
  <c r="K84" i="1"/>
  <c r="L84" i="1"/>
  <c r="M84" i="1"/>
  <c r="J85" i="1"/>
  <c r="K85" i="1"/>
  <c r="L85" i="1"/>
  <c r="M85" i="1"/>
  <c r="J86" i="1"/>
  <c r="K86" i="1"/>
  <c r="L86" i="1"/>
  <c r="M86" i="1"/>
  <c r="H13" i="1"/>
  <c r="L13" i="1" s="1"/>
  <c r="H16" i="1"/>
  <c r="L16" i="1" s="1"/>
  <c r="H19" i="1"/>
  <c r="L19" i="1" s="1"/>
  <c r="H22" i="1"/>
  <c r="L22" i="1" s="1"/>
  <c r="H25" i="1"/>
  <c r="L25" i="1" s="1"/>
  <c r="H28" i="1"/>
  <c r="L28" i="1" s="1"/>
  <c r="H31" i="1"/>
  <c r="L31" i="1" s="1"/>
  <c r="H34" i="1"/>
  <c r="L34" i="1" s="1"/>
  <c r="H37" i="1"/>
  <c r="L37" i="1" s="1"/>
  <c r="H40" i="1"/>
  <c r="L40" i="1" s="1"/>
  <c r="H41" i="1"/>
  <c r="L41" i="1" s="1"/>
  <c r="H42" i="1"/>
  <c r="L42" i="1" s="1"/>
  <c r="H43" i="1"/>
  <c r="L43" i="1" s="1"/>
  <c r="H44" i="1"/>
  <c r="L44" i="1" s="1"/>
  <c r="H45" i="1"/>
  <c r="H46" i="1"/>
  <c r="H47" i="1"/>
  <c r="H48" i="1"/>
  <c r="H49" i="1"/>
  <c r="L49" i="1" s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80" i="1"/>
  <c r="H81" i="1"/>
  <c r="H82" i="1"/>
  <c r="H79" i="1" s="1"/>
  <c r="H83" i="1"/>
  <c r="H84" i="1"/>
  <c r="H85" i="1"/>
  <c r="H86" i="1"/>
  <c r="H10" i="1"/>
  <c r="L10" i="1" s="1"/>
  <c r="L8" i="1" s="1"/>
  <c r="D79" i="1"/>
  <c r="D51" i="1"/>
  <c r="E30" i="1"/>
  <c r="F30" i="1"/>
  <c r="G30" i="1"/>
  <c r="I30" i="1"/>
  <c r="H8" i="1" l="1"/>
  <c r="F6" i="1"/>
  <c r="L51" i="1"/>
  <c r="H51" i="1"/>
  <c r="M51" i="1" s="1"/>
  <c r="J51" i="1"/>
  <c r="K51" i="1"/>
  <c r="E6" i="1"/>
  <c r="L79" i="1"/>
  <c r="J79" i="1"/>
  <c r="M79" i="1"/>
  <c r="G6" i="1"/>
  <c r="K79" i="1"/>
  <c r="I6" i="1"/>
  <c r="J39" i="1"/>
  <c r="K39" i="1"/>
  <c r="H39" i="1"/>
  <c r="M44" i="1"/>
  <c r="M43" i="1"/>
  <c r="M42" i="1"/>
  <c r="M41" i="1"/>
  <c r="M40" i="1"/>
  <c r="M37" i="1"/>
  <c r="M34" i="1"/>
  <c r="M31" i="1"/>
  <c r="M28" i="1"/>
  <c r="M22" i="1"/>
  <c r="M19" i="1"/>
  <c r="M16" i="1"/>
  <c r="M13" i="1"/>
  <c r="J41" i="1"/>
  <c r="L39" i="1" l="1"/>
  <c r="M39" i="1"/>
  <c r="J38" i="1"/>
  <c r="K38" i="1"/>
  <c r="H38" i="1"/>
  <c r="L38" i="1" l="1"/>
  <c r="M38" i="1"/>
  <c r="J36" i="1"/>
  <c r="K36" i="1"/>
  <c r="H36" i="1"/>
  <c r="L36" i="1" l="1"/>
  <c r="M36" i="1"/>
  <c r="J35" i="1"/>
  <c r="K35" i="1"/>
  <c r="H35" i="1"/>
  <c r="J33" i="1" l="1"/>
  <c r="H33" i="1"/>
  <c r="K33" i="1"/>
  <c r="L35" i="1"/>
  <c r="M35" i="1"/>
  <c r="J32" i="1" l="1"/>
  <c r="H32" i="1"/>
  <c r="L33" i="1"/>
  <c r="M33" i="1"/>
  <c r="J30" i="1" l="1"/>
  <c r="J6" i="1" s="1"/>
  <c r="K30" i="1"/>
  <c r="H30" i="1"/>
  <c r="H6" i="1" s="1"/>
  <c r="L32" i="1"/>
  <c r="L30" i="1" l="1"/>
  <c r="L6" i="1" s="1"/>
  <c r="M30" i="1"/>
  <c r="J27" i="1" l="1"/>
  <c r="K27" i="1"/>
  <c r="H27" i="1"/>
  <c r="J26" i="1" l="1"/>
  <c r="H26" i="1"/>
  <c r="L27" i="1"/>
  <c r="M27" i="1"/>
  <c r="L26" i="1" l="1"/>
  <c r="J24" i="1"/>
  <c r="H24" i="1"/>
  <c r="J23" i="1" l="1"/>
  <c r="K23" i="1"/>
  <c r="H23" i="1"/>
  <c r="L24" i="1"/>
  <c r="L23" i="1" l="1"/>
  <c r="M23" i="1"/>
  <c r="J21" i="1"/>
  <c r="H21" i="1"/>
  <c r="K21" i="1"/>
  <c r="L21" i="1" l="1"/>
  <c r="M21" i="1"/>
  <c r="J20" i="1"/>
  <c r="K20" i="1"/>
  <c r="H20" i="1"/>
  <c r="L20" i="1" l="1"/>
  <c r="M20" i="1"/>
  <c r="J18" i="1"/>
  <c r="K18" i="1"/>
  <c r="H18" i="1"/>
  <c r="J17" i="1" l="1"/>
  <c r="H17" i="1"/>
  <c r="K17" i="1"/>
  <c r="L18" i="1"/>
  <c r="M18" i="1"/>
  <c r="L17" i="1" l="1"/>
  <c r="M17" i="1"/>
  <c r="J15" i="1"/>
  <c r="K15" i="1"/>
  <c r="H15" i="1"/>
  <c r="J14" i="1" l="1"/>
  <c r="K14" i="1"/>
  <c r="H14" i="1"/>
  <c r="L15" i="1"/>
  <c r="M15" i="1"/>
  <c r="J12" i="1" l="1"/>
  <c r="H12" i="1"/>
  <c r="K12" i="1"/>
  <c r="L14" i="1"/>
  <c r="M14" i="1"/>
  <c r="J11" i="1" l="1"/>
  <c r="K11" i="1"/>
  <c r="H11" i="1"/>
  <c r="L12" i="1"/>
  <c r="M12" i="1"/>
  <c r="L11" i="1" l="1"/>
  <c r="M11" i="1"/>
  <c r="D8" i="1"/>
  <c r="K9" i="1"/>
  <c r="J9" i="1"/>
  <c r="H9" i="1"/>
  <c r="K8" i="1" l="1"/>
  <c r="D6" i="1"/>
  <c r="K6" i="1" s="1"/>
  <c r="M9" i="1"/>
  <c r="L9" i="1"/>
  <c r="M8" i="1" l="1"/>
  <c r="M6" i="1"/>
</calcChain>
</file>

<file path=xl/sharedStrings.xml><?xml version="1.0" encoding="utf-8"?>
<sst xmlns="http://schemas.openxmlformats.org/spreadsheetml/2006/main" count="97" uniqueCount="95">
  <si>
    <t>CAPITULO</t>
  </si>
  <si>
    <t>PARTIDA ESPECIFICA</t>
  </si>
  <si>
    <t>COMPARATIVOS</t>
  </si>
  <si>
    <t>AMPLIACIONES</t>
  </si>
  <si>
    <t>TRANSFERENCIAS</t>
  </si>
  <si>
    <t>MODIFICADO</t>
  </si>
  <si>
    <t>Número</t>
  </si>
  <si>
    <t>Descripción</t>
  </si>
  <si>
    <t>Reducción</t>
  </si>
  <si>
    <t>Ampliación</t>
  </si>
  <si>
    <t>Cantidad</t>
  </si>
  <si>
    <t>%</t>
  </si>
  <si>
    <t>TOTALES</t>
  </si>
  <si>
    <t>Prima de antigüedad</t>
  </si>
  <si>
    <t>Prima vacacional</t>
  </si>
  <si>
    <t>Gratificación de fin de año</t>
  </si>
  <si>
    <t>Compensaciones</t>
  </si>
  <si>
    <t>Aportaciones patronales de servicio médico</t>
  </si>
  <si>
    <t>Aportaciones patronales de fondo de pensiones</t>
  </si>
  <si>
    <t>Canasta básica</t>
  </si>
  <si>
    <t>Bono de transporte</t>
  </si>
  <si>
    <t>Previsión social múltiple</t>
  </si>
  <si>
    <t>Incentivo a la eficiencia</t>
  </si>
  <si>
    <t>Bono por buena disposición</t>
  </si>
  <si>
    <t>Fomento educativo</t>
  </si>
  <si>
    <t>Otras prestaciones contractuales</t>
  </si>
  <si>
    <t>Reserva para incremento en percepciones</t>
  </si>
  <si>
    <t>Estímulo por productividad</t>
  </si>
  <si>
    <t>Materiales y útiles de oficina</t>
  </si>
  <si>
    <t>Materiales y útiles de impresión y reproducción</t>
  </si>
  <si>
    <t>Materiales, útiles y equipos menores de tecnologías de la información y comunicación</t>
  </si>
  <si>
    <t>Material impreso y de apoyo informativo</t>
  </si>
  <si>
    <t>Material de limpieza</t>
  </si>
  <si>
    <t>Alimentación de personal</t>
  </si>
  <si>
    <t>Agua y hielo para consumo humano</t>
  </si>
  <si>
    <t>Artículos de cafetería</t>
  </si>
  <si>
    <t>Vidrio y productos de vidrio</t>
  </si>
  <si>
    <t>Material eléctrico</t>
  </si>
  <si>
    <t>Otros materiales y artículos de construcción y reparación</t>
  </si>
  <si>
    <t>Combustibles</t>
  </si>
  <si>
    <t>Refacciones y accesorios menores de edificios</t>
  </si>
  <si>
    <t>Refacciones y accesorios menores de mobiliario y equipo de administración</t>
  </si>
  <si>
    <t>Servicio de energía eléctrica</t>
  </si>
  <si>
    <t>Servicio telefónico tradicional</t>
  </si>
  <si>
    <t>Servicio de acceso a internet, redes y procesamiento de información</t>
  </si>
  <si>
    <t>Servicio postal y telegráfico y mensajería</t>
  </si>
  <si>
    <t>Arrendamiento de edificios y locales</t>
  </si>
  <si>
    <t>Servicios de capacitación</t>
  </si>
  <si>
    <t>Servicios de impresión</t>
  </si>
  <si>
    <t>Intereses, comisiones y servicios bancarios</t>
  </si>
  <si>
    <t>Servicio de traslado y custodia de valores</t>
  </si>
  <si>
    <t>Instalación, reparación y mantenimiento de mobiliario y equipo de administración</t>
  </si>
  <si>
    <t>Pasajes terrestres</t>
  </si>
  <si>
    <t>Viáticos en el país</t>
  </si>
  <si>
    <t>Hospedaje en el país</t>
  </si>
  <si>
    <t>Peajes</t>
  </si>
  <si>
    <t>Hospedaje y pasajes de invitados</t>
  </si>
  <si>
    <t>Reuniones de trabajo</t>
  </si>
  <si>
    <t>Gastos de representación</t>
  </si>
  <si>
    <t>Muebles de oficina y estantería</t>
  </si>
  <si>
    <t>Adquisición de impresor</t>
  </si>
  <si>
    <t>Equipo de cómputo diverso</t>
  </si>
  <si>
    <t>Equipos y aparatos audiovisuales</t>
  </si>
  <si>
    <t>Equipo de comunicación y telefonía</t>
  </si>
  <si>
    <t>CUADRO COMPARATIVO: PROYECTO DE PRESUPUESTO 2021 Vs. PRESUPUESTO INICIAL AUTORIZADO Y PRESUPUESTO AUTORIZADO MODIFICADO 2020</t>
  </si>
  <si>
    <t>PRESUPUESTO INICIAL 2020</t>
  </si>
  <si>
    <t>PROYECTO PRESUPUESTAL 2021</t>
  </si>
  <si>
    <t>Proyecto 2021 Vs Presupuesto Inicial 2020</t>
  </si>
  <si>
    <t>Proyecto de Presupuesto 2021 Vs Presupuesto Modificado Autorizado 2020</t>
  </si>
  <si>
    <t>Sueldo tabular al personal permanente</t>
  </si>
  <si>
    <t>Sueldo tabular al personal eventual</t>
  </si>
  <si>
    <t>Primas por años de servicios efectivos prestados</t>
  </si>
  <si>
    <t>Otras prestaciones</t>
  </si>
  <si>
    <t>Servicios médicos</t>
  </si>
  <si>
    <t>Materiales y Suministros</t>
  </si>
  <si>
    <t>Equipos menores de oficina</t>
  </si>
  <si>
    <t>Herramientas menores</t>
  </si>
  <si>
    <t>Refacciones y accesorios menores de equipo de cómputo y tecnologías de la información</t>
  </si>
  <si>
    <t>Refacciones y accesorios menores de sistemas de aire acondicionado, calefacción y refrigeración</t>
  </si>
  <si>
    <t>Refacciones y accesorios menores de equipos de comunicación y telecomunicación</t>
  </si>
  <si>
    <t>Servicios Generales</t>
  </si>
  <si>
    <t>Servicio de telefonía celular</t>
  </si>
  <si>
    <t>Arrendamiento mobiliario y equipo de administración, educacional recreativo y bienes informáticos</t>
  </si>
  <si>
    <t>Servicios de apoyo administrativo y fotocopiado</t>
  </si>
  <si>
    <t>Otros servicios de apoyo administrativo</t>
  </si>
  <si>
    <t>Servicio de vigilancia y monitoreo</t>
  </si>
  <si>
    <t>Conservación y mantenimiento menor de inmuebles</t>
  </si>
  <si>
    <t>Servicios de limpieza</t>
  </si>
  <si>
    <t>Servicios de lavandería</t>
  </si>
  <si>
    <t>Pasajes aéreos</t>
  </si>
  <si>
    <t>Bienes muebles, inmuebles e intangibles</t>
  </si>
  <si>
    <t>Equipo de cómputo y tecnología de la información</t>
  </si>
  <si>
    <t>Camaras fotográficas y de video</t>
  </si>
  <si>
    <t>Servicios personales</t>
  </si>
  <si>
    <t>PRESUPUESTO AUTORIZADO EJERCICIO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</si>
</sst>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[Red]\-0\ "/>
    <numFmt numFmtId="166" formatCode="#,##0.000_ ;[Red]\-#,##0.000\ "/>
    <numFmt numFmtId="167" formatCode="General_)"/>
    <numFmt numFmtId="168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medium">
        <color indexed="64"/>
      </right>
      <top style="thin">
        <color theme="0" tint="-0.14993743705557422"/>
      </top>
      <bottom style="medium">
        <color indexed="64"/>
      </bottom>
      <diagonal/>
    </border>
  </borders>
  <cellStyleXfs count="12">
    <xf numFmtId="0" fontId="0" fillId="0" borderId="0"/>
    <xf numFmtId="167" fontId="6" fillId="0" borderId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>
      <alignment vertical="top"/>
    </xf>
    <xf numFmtId="0" fontId="1" fillId="0" borderId="0"/>
  </cellStyleXfs>
  <cellXfs count="74">
    <xf numFmtId="0" fontId="0" fillId="0" borderId="0" xfId="0"/>
    <xf numFmtId="0" fontId="0" fillId="0" borderId="0" xfId="0" applyFont="1" applyAlignment="1"/>
    <xf numFmtId="0" fontId="3" fillId="0" borderId="12" xfId="0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 applyProtection="1">
      <alignment horizontal="left" vertical="top"/>
      <protection locked="0"/>
    </xf>
    <xf numFmtId="164" fontId="5" fillId="0" borderId="13" xfId="0" applyNumberFormat="1" applyFont="1" applyFill="1" applyBorder="1" applyAlignment="1" applyProtection="1">
      <alignment horizontal="left" vertical="top"/>
      <protection locked="0"/>
    </xf>
    <xf numFmtId="164" fontId="5" fillId="3" borderId="2" xfId="0" applyNumberFormat="1" applyFont="1" applyFill="1" applyBorder="1" applyAlignment="1" applyProtection="1">
      <alignment horizontal="left" vertical="top"/>
      <protection locked="0"/>
    </xf>
    <xf numFmtId="164" fontId="5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/>
    <xf numFmtId="0" fontId="0" fillId="0" borderId="0" xfId="0" applyFont="1" applyAlignment="1">
      <alignment horizontal="left" vertical="top"/>
    </xf>
    <xf numFmtId="40" fontId="0" fillId="0" borderId="0" xfId="0" applyNumberFormat="1" applyFont="1" applyAlignment="1"/>
    <xf numFmtId="166" fontId="0" fillId="0" borderId="0" xfId="0" applyNumberFormat="1" applyFont="1" applyAlignment="1"/>
    <xf numFmtId="0" fontId="0" fillId="0" borderId="0" xfId="0" applyAlignment="1">
      <alignment horizontal="center"/>
    </xf>
    <xf numFmtId="40" fontId="0" fillId="0" borderId="0" xfId="0" applyNumberFormat="1"/>
    <xf numFmtId="0" fontId="2" fillId="0" borderId="0" xfId="0" applyFont="1" applyFill="1" applyAlignment="1"/>
    <xf numFmtId="0" fontId="0" fillId="0" borderId="15" xfId="0" applyBorder="1" applyAlignment="1">
      <alignment vertical="top"/>
    </xf>
    <xf numFmtId="0" fontId="2" fillId="0" borderId="15" xfId="0" applyFont="1" applyBorder="1" applyAlignment="1">
      <alignment vertical="top"/>
    </xf>
    <xf numFmtId="40" fontId="2" fillId="0" borderId="15" xfId="0" applyNumberFormat="1" applyFont="1" applyBorder="1" applyAlignment="1">
      <alignment vertical="top"/>
    </xf>
    <xf numFmtId="40" fontId="0" fillId="0" borderId="15" xfId="0" applyNumberFormat="1" applyBorder="1" applyAlignment="1">
      <alignment vertical="top"/>
    </xf>
    <xf numFmtId="0" fontId="0" fillId="0" borderId="2" xfId="0" applyFont="1" applyFill="1" applyBorder="1" applyAlignment="1">
      <alignment horizontal="center"/>
    </xf>
    <xf numFmtId="165" fontId="0" fillId="0" borderId="2" xfId="0" applyNumberFormat="1" applyFont="1" applyBorder="1" applyAlignment="1" applyProtection="1">
      <alignment horizontal="center" vertical="top"/>
      <protection locked="0"/>
    </xf>
    <xf numFmtId="165" fontId="0" fillId="0" borderId="2" xfId="0" applyNumberFormat="1" applyFont="1" applyBorder="1" applyAlignment="1" applyProtection="1">
      <alignment horizontal="left" vertical="top"/>
      <protection locked="0"/>
    </xf>
    <xf numFmtId="0" fontId="2" fillId="4" borderId="16" xfId="0" applyFont="1" applyFill="1" applyBorder="1" applyAlignment="1">
      <alignment horizontal="left"/>
    </xf>
    <xf numFmtId="0" fontId="2" fillId="4" borderId="17" xfId="0" applyFont="1" applyFill="1" applyBorder="1" applyAlignment="1"/>
    <xf numFmtId="0" fontId="2" fillId="4" borderId="14" xfId="0" applyFont="1" applyFill="1" applyBorder="1" applyAlignment="1">
      <alignment vertical="top"/>
    </xf>
    <xf numFmtId="40" fontId="2" fillId="4" borderId="18" xfId="0" applyNumberFormat="1" applyFont="1" applyFill="1" applyBorder="1" applyAlignment="1" applyProtection="1">
      <alignment vertical="top"/>
    </xf>
    <xf numFmtId="40" fontId="2" fillId="4" borderId="19" xfId="0" applyNumberFormat="1" applyFont="1" applyFill="1" applyBorder="1" applyAlignment="1" applyProtection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2" fillId="0" borderId="20" xfId="0" applyFont="1" applyBorder="1" applyAlignment="1">
      <alignment vertical="top"/>
    </xf>
    <xf numFmtId="40" fontId="2" fillId="0" borderId="21" xfId="0" applyNumberFormat="1" applyFont="1" applyBorder="1" applyAlignment="1">
      <alignment vertical="top"/>
    </xf>
    <xf numFmtId="40" fontId="0" fillId="0" borderId="21" xfId="0" applyNumberFormat="1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40" fontId="0" fillId="0" borderId="23" xfId="0" applyNumberFormat="1" applyBorder="1" applyAlignment="1">
      <alignment vertical="top"/>
    </xf>
    <xf numFmtId="40" fontId="0" fillId="0" borderId="24" xfId="0" applyNumberFormat="1" applyBorder="1" applyAlignment="1">
      <alignment vertical="top"/>
    </xf>
    <xf numFmtId="40" fontId="2" fillId="4" borderId="14" xfId="0" applyNumberFormat="1" applyFont="1" applyFill="1" applyBorder="1" applyAlignment="1" applyProtection="1">
      <alignment vertical="top"/>
    </xf>
    <xf numFmtId="0" fontId="0" fillId="0" borderId="25" xfId="0" applyBorder="1" applyAlignment="1">
      <alignment vertical="top"/>
    </xf>
    <xf numFmtId="40" fontId="2" fillId="0" borderId="25" xfId="0" applyNumberFormat="1" applyFont="1" applyBorder="1" applyAlignment="1">
      <alignment vertical="top"/>
    </xf>
    <xf numFmtId="40" fontId="0" fillId="0" borderId="25" xfId="0" applyNumberFormat="1" applyBorder="1" applyAlignment="1">
      <alignment vertical="top"/>
    </xf>
    <xf numFmtId="40" fontId="0" fillId="0" borderId="26" xfId="0" applyNumberFormat="1" applyBorder="1" applyAlignment="1">
      <alignment vertical="top"/>
    </xf>
    <xf numFmtId="40" fontId="2" fillId="4" borderId="4" xfId="0" applyNumberFormat="1" applyFont="1" applyFill="1" applyBorder="1" applyAlignment="1" applyProtection="1">
      <alignment vertical="top"/>
    </xf>
    <xf numFmtId="0" fontId="0" fillId="0" borderId="27" xfId="0" applyBorder="1" applyAlignment="1">
      <alignment vertical="top"/>
    </xf>
    <xf numFmtId="40" fontId="2" fillId="0" borderId="27" xfId="0" applyNumberFormat="1" applyFont="1" applyBorder="1" applyAlignment="1">
      <alignment vertical="top"/>
    </xf>
    <xf numFmtId="40" fontId="0" fillId="0" borderId="27" xfId="0" applyNumberFormat="1" applyBorder="1" applyAlignment="1">
      <alignment vertical="top"/>
    </xf>
    <xf numFmtId="40" fontId="0" fillId="0" borderId="28" xfId="0" applyNumberFormat="1" applyBorder="1" applyAlignment="1">
      <alignment vertical="top"/>
    </xf>
    <xf numFmtId="40" fontId="2" fillId="0" borderId="24" xfId="0" applyNumberFormat="1" applyFont="1" applyBorder="1" applyAlignment="1">
      <alignment vertical="top"/>
    </xf>
    <xf numFmtId="0" fontId="0" fillId="0" borderId="15" xfId="0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textRotation="45"/>
    </xf>
    <xf numFmtId="0" fontId="3" fillId="0" borderId="8" xfId="0" applyFont="1" applyFill="1" applyBorder="1" applyAlignment="1">
      <alignment horizontal="center" vertical="center" textRotation="45"/>
    </xf>
    <xf numFmtId="0" fontId="3" fillId="0" borderId="11" xfId="0" applyFont="1" applyFill="1" applyBorder="1" applyAlignment="1">
      <alignment horizontal="center" vertical="center" textRotation="45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M89"/>
  <sheetViews>
    <sheetView tabSelected="1" zoomScaleNormal="100" workbookViewId="0">
      <pane xSplit="3" ySplit="8" topLeftCell="D9" activePane="bottomRight" state="frozen"/>
      <selection activeCell="E9" sqref="E9"/>
      <selection pane="topRight" activeCell="E9" sqref="E9"/>
      <selection pane="bottomLeft" activeCell="E9" sqref="E9"/>
      <selection pane="bottomRight" activeCell="D2" sqref="D2:H2"/>
    </sheetView>
  </sheetViews>
  <sheetFormatPr baseColWidth="10" defaultRowHeight="15" x14ac:dyDescent="0.25"/>
  <cols>
    <col min="1" max="1" width="7.7109375" style="1" customWidth="1"/>
    <col min="2" max="2" width="8" style="1" customWidth="1"/>
    <col min="3" max="3" width="37.85546875" style="11" customWidth="1"/>
    <col min="4" max="4" width="14.140625" style="1" bestFit="1" customWidth="1"/>
    <col min="5" max="5" width="12.7109375" style="1" bestFit="1" customWidth="1"/>
    <col min="6" max="6" width="13.42578125" style="1" bestFit="1" customWidth="1"/>
    <col min="7" max="7" width="12.7109375" style="1" bestFit="1" customWidth="1"/>
    <col min="8" max="8" width="14.140625" style="1" bestFit="1" customWidth="1"/>
    <col min="9" max="9" width="15.140625" style="1" customWidth="1"/>
    <col min="10" max="10" width="16.140625" style="1" customWidth="1"/>
    <col min="11" max="11" width="10.28515625" style="1" customWidth="1"/>
    <col min="12" max="12" width="15.5703125" style="1" customWidth="1"/>
    <col min="13" max="13" width="10.140625" style="1" customWidth="1"/>
    <col min="14" max="16384" width="11.42578125" style="1"/>
  </cols>
  <sheetData>
    <row r="1" spans="1:13" ht="15.75" thickBot="1" x14ac:dyDescent="0.3">
      <c r="A1" s="54" t="s">
        <v>64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5.75" customHeight="1" thickBot="1" x14ac:dyDescent="0.3">
      <c r="A2" s="55" t="s">
        <v>0</v>
      </c>
      <c r="B2" s="58" t="s">
        <v>1</v>
      </c>
      <c r="C2" s="59"/>
      <c r="D2" s="62" t="s">
        <v>94</v>
      </c>
      <c r="E2" s="63"/>
      <c r="F2" s="63"/>
      <c r="G2" s="63"/>
      <c r="H2" s="63"/>
      <c r="I2" s="64" t="s">
        <v>66</v>
      </c>
      <c r="J2" s="62" t="s">
        <v>2</v>
      </c>
      <c r="K2" s="63"/>
      <c r="L2" s="63"/>
      <c r="M2" s="67"/>
    </row>
    <row r="3" spans="1:13" ht="52.5" customHeight="1" thickBot="1" x14ac:dyDescent="0.3">
      <c r="A3" s="56"/>
      <c r="B3" s="60"/>
      <c r="C3" s="61"/>
      <c r="D3" s="68" t="s">
        <v>65</v>
      </c>
      <c r="E3" s="68" t="s">
        <v>3</v>
      </c>
      <c r="F3" s="70" t="s">
        <v>4</v>
      </c>
      <c r="G3" s="71"/>
      <c r="H3" s="72" t="s">
        <v>5</v>
      </c>
      <c r="I3" s="65"/>
      <c r="J3" s="52" t="s">
        <v>67</v>
      </c>
      <c r="K3" s="53"/>
      <c r="L3" s="52" t="s">
        <v>68</v>
      </c>
      <c r="M3" s="53"/>
    </row>
    <row r="4" spans="1:13" ht="15.75" thickBot="1" x14ac:dyDescent="0.3">
      <c r="A4" s="57"/>
      <c r="B4" s="2" t="s">
        <v>6</v>
      </c>
      <c r="C4" s="2" t="s">
        <v>7</v>
      </c>
      <c r="D4" s="69"/>
      <c r="E4" s="69"/>
      <c r="F4" s="3" t="s">
        <v>8</v>
      </c>
      <c r="G4" s="4" t="s">
        <v>9</v>
      </c>
      <c r="H4" s="73"/>
      <c r="I4" s="66"/>
      <c r="J4" s="5" t="s">
        <v>10</v>
      </c>
      <c r="K4" s="5" t="s">
        <v>11</v>
      </c>
      <c r="L4" s="5" t="s">
        <v>10</v>
      </c>
      <c r="M4" s="5" t="s">
        <v>11</v>
      </c>
    </row>
    <row r="5" spans="1:13" s="10" customFormat="1" ht="15.75" thickBot="1" x14ac:dyDescent="0.3">
      <c r="A5" s="21"/>
      <c r="B5" s="22"/>
      <c r="C5" s="23"/>
      <c r="D5" s="6"/>
      <c r="E5" s="6"/>
      <c r="F5" s="7"/>
      <c r="G5" s="6"/>
      <c r="H5" s="6"/>
      <c r="I5" s="8"/>
      <c r="J5" s="7"/>
      <c r="K5" s="6"/>
      <c r="L5" s="9"/>
      <c r="M5" s="6"/>
    </row>
    <row r="6" spans="1:13" s="10" customFormat="1" x14ac:dyDescent="0.25">
      <c r="A6" s="24" t="s">
        <v>12</v>
      </c>
      <c r="B6" s="25"/>
      <c r="C6" s="26"/>
      <c r="D6" s="27">
        <f>SUM(D8,D30,D51,D79)</f>
        <v>68328600.060000002</v>
      </c>
      <c r="E6" s="27">
        <f t="shared" ref="E6:J6" si="0">SUM(E8,E30,E51,E79)</f>
        <v>0</v>
      </c>
      <c r="F6" s="27">
        <f t="shared" si="0"/>
        <v>0</v>
      </c>
      <c r="G6" s="27">
        <f t="shared" si="0"/>
        <v>0</v>
      </c>
      <c r="H6" s="28">
        <f t="shared" si="0"/>
        <v>68328600.060000002</v>
      </c>
      <c r="I6" s="43">
        <f t="shared" si="0"/>
        <v>48848117.633600011</v>
      </c>
      <c r="J6" s="38">
        <f t="shared" si="0"/>
        <v>-19480482.426399998</v>
      </c>
      <c r="K6" s="27">
        <f>(I6*100/D6)-100</f>
        <v>-28.509997876868525</v>
      </c>
      <c r="L6" s="27">
        <f t="shared" ref="L6" si="1">SUM(L8,L30,L51,L79)</f>
        <v>-19480482.426399998</v>
      </c>
      <c r="M6" s="28">
        <f>(I6*100/H6)-100</f>
        <v>-28.509997876868525</v>
      </c>
    </row>
    <row r="7" spans="1:13" s="10" customFormat="1" x14ac:dyDescent="0.25">
      <c r="A7" s="29"/>
      <c r="B7" s="17"/>
      <c r="C7" s="17"/>
      <c r="D7" s="17"/>
      <c r="E7" s="17"/>
      <c r="F7" s="17"/>
      <c r="G7" s="17"/>
      <c r="H7" s="30"/>
      <c r="I7" s="44"/>
      <c r="J7" s="39"/>
      <c r="K7" s="17"/>
      <c r="L7" s="17"/>
      <c r="M7" s="30"/>
    </row>
    <row r="8" spans="1:13" s="16" customFormat="1" x14ac:dyDescent="0.25">
      <c r="A8" s="31">
        <v>10000</v>
      </c>
      <c r="B8" s="18" t="s">
        <v>93</v>
      </c>
      <c r="C8" s="18"/>
      <c r="D8" s="19">
        <f>SUM(D9:D28)</f>
        <v>39521703.539999999</v>
      </c>
      <c r="E8" s="19">
        <f t="shared" ref="E8:L8" si="2">SUM(E9:E28)</f>
        <v>0</v>
      </c>
      <c r="F8" s="19">
        <f t="shared" si="2"/>
        <v>0</v>
      </c>
      <c r="G8" s="19">
        <f t="shared" si="2"/>
        <v>0</v>
      </c>
      <c r="H8" s="32">
        <f t="shared" si="2"/>
        <v>39521703.539999999</v>
      </c>
      <c r="I8" s="45">
        <f t="shared" si="2"/>
        <v>38884304.870000005</v>
      </c>
      <c r="J8" s="40">
        <f t="shared" si="2"/>
        <v>-637398.66999999841</v>
      </c>
      <c r="K8" s="19">
        <f t="shared" ref="K8:K9" si="3">(I8*100/D8)-100</f>
        <v>-1.6127813654461534</v>
      </c>
      <c r="L8" s="19">
        <f t="shared" si="2"/>
        <v>-637398.66999999841</v>
      </c>
      <c r="M8" s="32">
        <f t="shared" ref="M8:M9" si="4">(I8*100/H8)-100</f>
        <v>-1.6127813654461534</v>
      </c>
    </row>
    <row r="9" spans="1:13" s="10" customFormat="1" x14ac:dyDescent="0.25">
      <c r="A9" s="29"/>
      <c r="B9" s="17">
        <v>11301</v>
      </c>
      <c r="C9" s="49" t="s">
        <v>69</v>
      </c>
      <c r="D9" s="20">
        <v>6297929</v>
      </c>
      <c r="E9" s="20"/>
      <c r="F9" s="20"/>
      <c r="G9" s="20"/>
      <c r="H9" s="32">
        <f>SUM(D9:G9)</f>
        <v>6297929</v>
      </c>
      <c r="I9" s="46">
        <v>6195624.6399999997</v>
      </c>
      <c r="J9" s="41">
        <f t="shared" ref="J9" si="5">I9-D9</f>
        <v>-102304.36000000034</v>
      </c>
      <c r="K9" s="20">
        <f t="shared" si="3"/>
        <v>-1.6244127236112007</v>
      </c>
      <c r="L9" s="20">
        <f t="shared" ref="L9" si="6">I9-H9</f>
        <v>-102304.36000000034</v>
      </c>
      <c r="M9" s="33">
        <f t="shared" si="4"/>
        <v>-1.6244127236112007</v>
      </c>
    </row>
    <row r="10" spans="1:13" s="10" customFormat="1" hidden="1" x14ac:dyDescent="0.25">
      <c r="A10" s="29"/>
      <c r="B10" s="17">
        <v>12201</v>
      </c>
      <c r="C10" s="49" t="s">
        <v>70</v>
      </c>
      <c r="D10" s="20">
        <v>0</v>
      </c>
      <c r="E10" s="20"/>
      <c r="F10" s="20"/>
      <c r="G10" s="20"/>
      <c r="H10" s="32">
        <f t="shared" ref="H10:H73" si="7">SUM(D10:G10)</f>
        <v>0</v>
      </c>
      <c r="I10" s="46">
        <v>0</v>
      </c>
      <c r="J10" s="41">
        <f t="shared" ref="J10:J73" si="8">I10-D10</f>
        <v>0</v>
      </c>
      <c r="K10" s="20">
        <v>0</v>
      </c>
      <c r="L10" s="20">
        <f t="shared" ref="L10:L73" si="9">I10-H10</f>
        <v>0</v>
      </c>
      <c r="M10" s="33">
        <v>0</v>
      </c>
    </row>
    <row r="11" spans="1:13" s="10" customFormat="1" ht="30" x14ac:dyDescent="0.25">
      <c r="A11" s="29"/>
      <c r="B11" s="17">
        <v>13101</v>
      </c>
      <c r="C11" s="49" t="s">
        <v>71</v>
      </c>
      <c r="D11" s="20">
        <v>83416.009999999995</v>
      </c>
      <c r="E11" s="20"/>
      <c r="F11" s="20"/>
      <c r="G11" s="20"/>
      <c r="H11" s="32">
        <f t="shared" si="7"/>
        <v>83416.009999999995</v>
      </c>
      <c r="I11" s="46">
        <v>81303.509999999995</v>
      </c>
      <c r="J11" s="41">
        <f t="shared" si="8"/>
        <v>-2112.5</v>
      </c>
      <c r="K11" s="20">
        <f t="shared" ref="K11:K73" si="10">(I11*100/D11)-100</f>
        <v>-2.5324874685327217</v>
      </c>
      <c r="L11" s="20">
        <f t="shared" si="9"/>
        <v>-2112.5</v>
      </c>
      <c r="M11" s="33">
        <f t="shared" ref="M11:M73" si="11">(I11*100/H11)-100</f>
        <v>-2.5324874685327217</v>
      </c>
    </row>
    <row r="12" spans="1:13" s="10" customFormat="1" x14ac:dyDescent="0.25">
      <c r="A12" s="29"/>
      <c r="B12" s="17">
        <v>13102</v>
      </c>
      <c r="C12" s="49" t="s">
        <v>13</v>
      </c>
      <c r="D12" s="20">
        <v>500000</v>
      </c>
      <c r="E12" s="20"/>
      <c r="F12" s="20"/>
      <c r="G12" s="20"/>
      <c r="H12" s="32">
        <f t="shared" si="7"/>
        <v>500000</v>
      </c>
      <c r="I12" s="46">
        <v>0</v>
      </c>
      <c r="J12" s="41">
        <f t="shared" si="8"/>
        <v>-500000</v>
      </c>
      <c r="K12" s="20">
        <f t="shared" si="10"/>
        <v>-100</v>
      </c>
      <c r="L12" s="20">
        <f t="shared" si="9"/>
        <v>-500000</v>
      </c>
      <c r="M12" s="33">
        <f t="shared" si="11"/>
        <v>-100</v>
      </c>
    </row>
    <row r="13" spans="1:13" s="10" customFormat="1" x14ac:dyDescent="0.25">
      <c r="A13" s="29"/>
      <c r="B13" s="17">
        <v>13202</v>
      </c>
      <c r="C13" s="49" t="s">
        <v>14</v>
      </c>
      <c r="D13" s="20">
        <v>838527.55</v>
      </c>
      <c r="E13" s="20"/>
      <c r="F13" s="20"/>
      <c r="G13" s="20"/>
      <c r="H13" s="32">
        <f t="shared" si="7"/>
        <v>838527.55</v>
      </c>
      <c r="I13" s="46">
        <v>1232873.3899999999</v>
      </c>
      <c r="J13" s="41">
        <f t="shared" si="8"/>
        <v>394345.83999999985</v>
      </c>
      <c r="K13" s="20">
        <f t="shared" si="10"/>
        <v>47.028370147170449</v>
      </c>
      <c r="L13" s="20">
        <f t="shared" si="9"/>
        <v>394345.83999999985</v>
      </c>
      <c r="M13" s="33">
        <f t="shared" si="11"/>
        <v>47.028370147170449</v>
      </c>
    </row>
    <row r="14" spans="1:13" s="10" customFormat="1" x14ac:dyDescent="0.25">
      <c r="A14" s="29"/>
      <c r="B14" s="17">
        <v>13203</v>
      </c>
      <c r="C14" s="49" t="s">
        <v>15</v>
      </c>
      <c r="D14" s="20">
        <v>2444352.2000000002</v>
      </c>
      <c r="E14" s="20"/>
      <c r="F14" s="20"/>
      <c r="G14" s="20"/>
      <c r="H14" s="32">
        <f t="shared" si="7"/>
        <v>2444352.2000000002</v>
      </c>
      <c r="I14" s="46">
        <v>3300927.86</v>
      </c>
      <c r="J14" s="41">
        <f t="shared" si="8"/>
        <v>856575.65999999968</v>
      </c>
      <c r="K14" s="20">
        <f t="shared" si="10"/>
        <v>35.043053942881045</v>
      </c>
      <c r="L14" s="20">
        <f t="shared" si="9"/>
        <v>856575.65999999968</v>
      </c>
      <c r="M14" s="33">
        <f t="shared" si="11"/>
        <v>35.043053942881045</v>
      </c>
    </row>
    <row r="15" spans="1:13" s="10" customFormat="1" x14ac:dyDescent="0.25">
      <c r="A15" s="29"/>
      <c r="B15" s="17">
        <v>13401</v>
      </c>
      <c r="C15" s="49" t="s">
        <v>16</v>
      </c>
      <c r="D15" s="20">
        <v>5147403.38</v>
      </c>
      <c r="E15" s="20"/>
      <c r="F15" s="20"/>
      <c r="G15" s="20"/>
      <c r="H15" s="32">
        <f t="shared" si="7"/>
        <v>5147403.38</v>
      </c>
      <c r="I15" s="46">
        <v>3819337.38</v>
      </c>
      <c r="J15" s="41">
        <f t="shared" si="8"/>
        <v>-1328066</v>
      </c>
      <c r="K15" s="20">
        <f t="shared" si="10"/>
        <v>-25.80069798221254</v>
      </c>
      <c r="L15" s="20">
        <f t="shared" si="9"/>
        <v>-1328066</v>
      </c>
      <c r="M15" s="33">
        <f t="shared" si="11"/>
        <v>-25.80069798221254</v>
      </c>
    </row>
    <row r="16" spans="1:13" s="10" customFormat="1" ht="30" x14ac:dyDescent="0.25">
      <c r="A16" s="29"/>
      <c r="B16" s="17">
        <v>14101</v>
      </c>
      <c r="C16" s="49" t="s">
        <v>17</v>
      </c>
      <c r="D16" s="20">
        <v>969650.24</v>
      </c>
      <c r="E16" s="20"/>
      <c r="F16" s="20"/>
      <c r="G16" s="20"/>
      <c r="H16" s="32">
        <f t="shared" si="7"/>
        <v>969650.24</v>
      </c>
      <c r="I16" s="46">
        <v>963358.83</v>
      </c>
      <c r="J16" s="41">
        <f t="shared" si="8"/>
        <v>-6291.4100000000326</v>
      </c>
      <c r="K16" s="20">
        <f t="shared" si="10"/>
        <v>-0.64883292350857857</v>
      </c>
      <c r="L16" s="20">
        <f t="shared" si="9"/>
        <v>-6291.4100000000326</v>
      </c>
      <c r="M16" s="33">
        <f t="shared" si="11"/>
        <v>-0.64883292350857857</v>
      </c>
    </row>
    <row r="17" spans="1:13" s="10" customFormat="1" ht="30" x14ac:dyDescent="0.25">
      <c r="A17" s="29"/>
      <c r="B17" s="17">
        <v>14102</v>
      </c>
      <c r="C17" s="49" t="s">
        <v>18</v>
      </c>
      <c r="D17" s="20">
        <v>1061936.24</v>
      </c>
      <c r="E17" s="20"/>
      <c r="F17" s="20"/>
      <c r="G17" s="20"/>
      <c r="H17" s="32">
        <f t="shared" si="7"/>
        <v>1061936.24</v>
      </c>
      <c r="I17" s="46">
        <v>1075866.23</v>
      </c>
      <c r="J17" s="41">
        <f t="shared" si="8"/>
        <v>13929.989999999991</v>
      </c>
      <c r="K17" s="20">
        <f t="shared" si="10"/>
        <v>1.3117538958836121</v>
      </c>
      <c r="L17" s="20">
        <f t="shared" si="9"/>
        <v>13929.989999999991</v>
      </c>
      <c r="M17" s="33">
        <f t="shared" si="11"/>
        <v>1.3117538958836121</v>
      </c>
    </row>
    <row r="18" spans="1:13" s="10" customFormat="1" x14ac:dyDescent="0.25">
      <c r="A18" s="29"/>
      <c r="B18" s="17">
        <v>15401</v>
      </c>
      <c r="C18" s="49" t="s">
        <v>19</v>
      </c>
      <c r="D18" s="20">
        <v>805242.99</v>
      </c>
      <c r="E18" s="20"/>
      <c r="F18" s="20"/>
      <c r="G18" s="20"/>
      <c r="H18" s="32">
        <f t="shared" si="7"/>
        <v>805242.99</v>
      </c>
      <c r="I18" s="46">
        <v>809606.51</v>
      </c>
      <c r="J18" s="41">
        <f t="shared" si="8"/>
        <v>4363.5200000000186</v>
      </c>
      <c r="K18" s="20">
        <f t="shared" si="10"/>
        <v>0.54188860433296782</v>
      </c>
      <c r="L18" s="20">
        <f t="shared" si="9"/>
        <v>4363.5200000000186</v>
      </c>
      <c r="M18" s="33">
        <f t="shared" si="11"/>
        <v>0.54188860433296782</v>
      </c>
    </row>
    <row r="19" spans="1:13" s="10" customFormat="1" x14ac:dyDescent="0.25">
      <c r="A19" s="29"/>
      <c r="B19" s="17">
        <v>15402</v>
      </c>
      <c r="C19" s="49" t="s">
        <v>20</v>
      </c>
      <c r="D19" s="20">
        <v>441537.46</v>
      </c>
      <c r="E19" s="20"/>
      <c r="F19" s="20"/>
      <c r="G19" s="20"/>
      <c r="H19" s="32">
        <f t="shared" si="7"/>
        <v>441537.46</v>
      </c>
      <c r="I19" s="46">
        <v>443138.19</v>
      </c>
      <c r="J19" s="41">
        <f t="shared" si="8"/>
        <v>1600.7299999999814</v>
      </c>
      <c r="K19" s="20">
        <f t="shared" si="10"/>
        <v>0.36253549132614182</v>
      </c>
      <c r="L19" s="20">
        <f t="shared" si="9"/>
        <v>1600.7299999999814</v>
      </c>
      <c r="M19" s="33">
        <f t="shared" si="11"/>
        <v>0.36253549132614182</v>
      </c>
    </row>
    <row r="20" spans="1:13" s="10" customFormat="1" x14ac:dyDescent="0.25">
      <c r="A20" s="29"/>
      <c r="B20" s="17">
        <v>15403</v>
      </c>
      <c r="C20" s="49" t="s">
        <v>21</v>
      </c>
      <c r="D20" s="20">
        <v>1760345.73</v>
      </c>
      <c r="E20" s="20"/>
      <c r="F20" s="20"/>
      <c r="G20" s="20"/>
      <c r="H20" s="32">
        <f t="shared" si="7"/>
        <v>1760345.73</v>
      </c>
      <c r="I20" s="46">
        <v>1776096.57</v>
      </c>
      <c r="J20" s="41">
        <f t="shared" si="8"/>
        <v>15750.840000000084</v>
      </c>
      <c r="K20" s="20">
        <f t="shared" si="10"/>
        <v>0.89475832682026635</v>
      </c>
      <c r="L20" s="20">
        <f t="shared" si="9"/>
        <v>15750.840000000084</v>
      </c>
      <c r="M20" s="33">
        <f t="shared" si="11"/>
        <v>0.89475832682026635</v>
      </c>
    </row>
    <row r="21" spans="1:13" s="10" customFormat="1" x14ac:dyDescent="0.25">
      <c r="A21" s="29"/>
      <c r="B21" s="17">
        <v>15404</v>
      </c>
      <c r="C21" s="49" t="s">
        <v>22</v>
      </c>
      <c r="D21" s="20">
        <v>410556.5</v>
      </c>
      <c r="E21" s="20"/>
      <c r="F21" s="20"/>
      <c r="G21" s="20"/>
      <c r="H21" s="32">
        <f t="shared" si="7"/>
        <v>410556.5</v>
      </c>
      <c r="I21" s="46">
        <v>418213.85</v>
      </c>
      <c r="J21" s="41">
        <f t="shared" si="8"/>
        <v>7657.3499999999767</v>
      </c>
      <c r="K21" s="20">
        <f t="shared" si="10"/>
        <v>1.8651147893164506</v>
      </c>
      <c r="L21" s="20">
        <f t="shared" si="9"/>
        <v>7657.3499999999767</v>
      </c>
      <c r="M21" s="33">
        <f t="shared" si="11"/>
        <v>1.8651147893164506</v>
      </c>
    </row>
    <row r="22" spans="1:13" s="10" customFormat="1" x14ac:dyDescent="0.25">
      <c r="A22" s="29"/>
      <c r="B22" s="17">
        <v>15405</v>
      </c>
      <c r="C22" s="49" t="s">
        <v>23</v>
      </c>
      <c r="D22" s="20">
        <v>164069.56</v>
      </c>
      <c r="E22" s="20"/>
      <c r="F22" s="20"/>
      <c r="G22" s="20"/>
      <c r="H22" s="32">
        <f t="shared" si="7"/>
        <v>164069.56</v>
      </c>
      <c r="I22" s="46">
        <v>155434.32</v>
      </c>
      <c r="J22" s="41">
        <f t="shared" si="8"/>
        <v>-8635.2399999999907</v>
      </c>
      <c r="K22" s="20">
        <f t="shared" si="10"/>
        <v>-5.2631578947368354</v>
      </c>
      <c r="L22" s="20">
        <f t="shared" si="9"/>
        <v>-8635.2399999999907</v>
      </c>
      <c r="M22" s="33">
        <f t="shared" si="11"/>
        <v>-5.2631578947368354</v>
      </c>
    </row>
    <row r="23" spans="1:13" s="10" customFormat="1" x14ac:dyDescent="0.25">
      <c r="A23" s="29"/>
      <c r="B23" s="17">
        <v>15406</v>
      </c>
      <c r="C23" s="49" t="s">
        <v>24</v>
      </c>
      <c r="D23" s="20">
        <v>333934.64</v>
      </c>
      <c r="E23" s="20"/>
      <c r="F23" s="20"/>
      <c r="G23" s="20"/>
      <c r="H23" s="32">
        <f t="shared" si="7"/>
        <v>333934.64</v>
      </c>
      <c r="I23" s="46">
        <v>338595.36</v>
      </c>
      <c r="J23" s="41">
        <f t="shared" si="8"/>
        <v>4660.7199999999721</v>
      </c>
      <c r="K23" s="20">
        <f t="shared" si="10"/>
        <v>1.3956982719732167</v>
      </c>
      <c r="L23" s="20">
        <f t="shared" si="9"/>
        <v>4660.7199999999721</v>
      </c>
      <c r="M23" s="33">
        <f t="shared" si="11"/>
        <v>1.3956982719732167</v>
      </c>
    </row>
    <row r="24" spans="1:13" s="10" customFormat="1" x14ac:dyDescent="0.25">
      <c r="A24" s="29"/>
      <c r="B24" s="17">
        <v>15412</v>
      </c>
      <c r="C24" s="49" t="s">
        <v>25</v>
      </c>
      <c r="D24" s="20">
        <v>0</v>
      </c>
      <c r="E24" s="20"/>
      <c r="F24" s="20"/>
      <c r="G24" s="20"/>
      <c r="H24" s="32">
        <f t="shared" si="7"/>
        <v>0</v>
      </c>
      <c r="I24" s="46">
        <v>53294.400000000001</v>
      </c>
      <c r="J24" s="41">
        <f t="shared" si="8"/>
        <v>53294.400000000001</v>
      </c>
      <c r="K24" s="20">
        <v>100</v>
      </c>
      <c r="L24" s="20">
        <f t="shared" si="9"/>
        <v>53294.400000000001</v>
      </c>
      <c r="M24" s="33">
        <v>100</v>
      </c>
    </row>
    <row r="25" spans="1:13" s="10" customFormat="1" x14ac:dyDescent="0.25">
      <c r="A25" s="29"/>
      <c r="B25" s="17">
        <v>15901</v>
      </c>
      <c r="C25" s="49" t="s">
        <v>72</v>
      </c>
      <c r="D25" s="20">
        <v>0</v>
      </c>
      <c r="E25" s="20"/>
      <c r="F25" s="20"/>
      <c r="G25" s="20"/>
      <c r="H25" s="32">
        <f t="shared" si="7"/>
        <v>0</v>
      </c>
      <c r="I25" s="46">
        <v>0</v>
      </c>
      <c r="J25" s="41">
        <f t="shared" si="8"/>
        <v>0</v>
      </c>
      <c r="K25" s="20">
        <v>0</v>
      </c>
      <c r="L25" s="20">
        <f t="shared" si="9"/>
        <v>0</v>
      </c>
      <c r="M25" s="33">
        <v>0</v>
      </c>
    </row>
    <row r="26" spans="1:13" s="10" customFormat="1" x14ac:dyDescent="0.25">
      <c r="A26" s="29"/>
      <c r="B26" s="17">
        <v>15914</v>
      </c>
      <c r="C26" s="49" t="s">
        <v>73</v>
      </c>
      <c r="D26" s="20">
        <v>0</v>
      </c>
      <c r="E26" s="20"/>
      <c r="F26" s="20"/>
      <c r="G26" s="20"/>
      <c r="H26" s="32">
        <f t="shared" si="7"/>
        <v>0</v>
      </c>
      <c r="I26" s="46">
        <v>0</v>
      </c>
      <c r="J26" s="41">
        <f t="shared" si="8"/>
        <v>0</v>
      </c>
      <c r="K26" s="20">
        <v>0</v>
      </c>
      <c r="L26" s="20">
        <f t="shared" si="9"/>
        <v>0</v>
      </c>
      <c r="M26" s="33">
        <v>0</v>
      </c>
    </row>
    <row r="27" spans="1:13" s="10" customFormat="1" ht="30" x14ac:dyDescent="0.25">
      <c r="A27" s="29"/>
      <c r="B27" s="17">
        <v>16101</v>
      </c>
      <c r="C27" s="49" t="s">
        <v>26</v>
      </c>
      <c r="D27" s="20">
        <v>685357.64</v>
      </c>
      <c r="E27" s="20"/>
      <c r="F27" s="20"/>
      <c r="G27" s="20"/>
      <c r="H27" s="32">
        <f t="shared" si="7"/>
        <v>685357.64</v>
      </c>
      <c r="I27" s="46">
        <v>786092.87</v>
      </c>
      <c r="J27" s="41">
        <f t="shared" si="8"/>
        <v>100735.22999999998</v>
      </c>
      <c r="K27" s="20">
        <f t="shared" si="10"/>
        <v>14.698199030800907</v>
      </c>
      <c r="L27" s="20">
        <f t="shared" si="9"/>
        <v>100735.22999999998</v>
      </c>
      <c r="M27" s="33">
        <f t="shared" si="11"/>
        <v>14.698199030800907</v>
      </c>
    </row>
    <row r="28" spans="1:13" s="10" customFormat="1" x14ac:dyDescent="0.25">
      <c r="A28" s="29"/>
      <c r="B28" s="17">
        <v>17101</v>
      </c>
      <c r="C28" s="49" t="s">
        <v>27</v>
      </c>
      <c r="D28" s="20">
        <v>17577444.399999999</v>
      </c>
      <c r="E28" s="20"/>
      <c r="F28" s="20"/>
      <c r="G28" s="20"/>
      <c r="H28" s="32">
        <f t="shared" si="7"/>
        <v>17577444.399999999</v>
      </c>
      <c r="I28" s="46">
        <v>17434540.960000001</v>
      </c>
      <c r="J28" s="41">
        <f t="shared" si="8"/>
        <v>-142903.43999999762</v>
      </c>
      <c r="K28" s="20">
        <f t="shared" si="10"/>
        <v>-0.81299326994314924</v>
      </c>
      <c r="L28" s="20">
        <f t="shared" si="9"/>
        <v>-142903.43999999762</v>
      </c>
      <c r="M28" s="33">
        <f t="shared" si="11"/>
        <v>-0.81299326994314924</v>
      </c>
    </row>
    <row r="29" spans="1:13" s="10" customFormat="1" x14ac:dyDescent="0.25">
      <c r="A29" s="29"/>
      <c r="B29" s="17"/>
      <c r="C29" s="49"/>
      <c r="D29" s="20"/>
      <c r="E29" s="20"/>
      <c r="F29" s="20"/>
      <c r="G29" s="20"/>
      <c r="H29" s="32"/>
      <c r="I29" s="46"/>
      <c r="J29" s="41"/>
      <c r="K29" s="20"/>
      <c r="L29" s="20"/>
      <c r="M29" s="33"/>
    </row>
    <row r="30" spans="1:13" s="10" customFormat="1" x14ac:dyDescent="0.25">
      <c r="A30" s="31">
        <v>20000</v>
      </c>
      <c r="B30" s="18" t="s">
        <v>74</v>
      </c>
      <c r="C30" s="50"/>
      <c r="D30" s="19">
        <f>SUM(D31:D49)</f>
        <v>1247450.1600000001</v>
      </c>
      <c r="E30" s="19">
        <f t="shared" ref="E30:I30" si="12">SUM(E31:E49)</f>
        <v>0</v>
      </c>
      <c r="F30" s="19">
        <f t="shared" si="12"/>
        <v>0</v>
      </c>
      <c r="G30" s="19">
        <f t="shared" si="12"/>
        <v>0</v>
      </c>
      <c r="H30" s="32">
        <f t="shared" si="7"/>
        <v>1247450.1600000001</v>
      </c>
      <c r="I30" s="45">
        <f t="shared" si="12"/>
        <v>312214.78320000001</v>
      </c>
      <c r="J30" s="40">
        <f t="shared" si="8"/>
        <v>-935235.3768000002</v>
      </c>
      <c r="K30" s="19">
        <f t="shared" si="10"/>
        <v>-74.971762944020142</v>
      </c>
      <c r="L30" s="19">
        <f t="shared" si="9"/>
        <v>-935235.3768000002</v>
      </c>
      <c r="M30" s="32">
        <f t="shared" si="11"/>
        <v>-74.971762944020142</v>
      </c>
    </row>
    <row r="31" spans="1:13" s="10" customFormat="1" x14ac:dyDescent="0.25">
      <c r="A31" s="29"/>
      <c r="B31" s="17">
        <v>21101</v>
      </c>
      <c r="C31" s="49" t="s">
        <v>28</v>
      </c>
      <c r="D31" s="20">
        <v>43850.879999999997</v>
      </c>
      <c r="E31" s="20"/>
      <c r="F31" s="20"/>
      <c r="G31" s="20"/>
      <c r="H31" s="32">
        <f t="shared" si="7"/>
        <v>43850.879999999997</v>
      </c>
      <c r="I31" s="46">
        <v>45604.915199999996</v>
      </c>
      <c r="J31" s="41">
        <f t="shared" si="8"/>
        <v>1754.0351999999984</v>
      </c>
      <c r="K31" s="20">
        <f t="shared" si="10"/>
        <v>4</v>
      </c>
      <c r="L31" s="20">
        <f t="shared" si="9"/>
        <v>1754.0351999999984</v>
      </c>
      <c r="M31" s="33">
        <f t="shared" si="11"/>
        <v>4</v>
      </c>
    </row>
    <row r="32" spans="1:13" s="10" customFormat="1" x14ac:dyDescent="0.25">
      <c r="A32" s="29"/>
      <c r="B32" s="17">
        <v>21102</v>
      </c>
      <c r="C32" s="49" t="s">
        <v>75</v>
      </c>
      <c r="D32" s="20">
        <v>0</v>
      </c>
      <c r="E32" s="20"/>
      <c r="F32" s="20"/>
      <c r="G32" s="20"/>
      <c r="H32" s="32">
        <f t="shared" si="7"/>
        <v>0</v>
      </c>
      <c r="I32" s="46">
        <v>0</v>
      </c>
      <c r="J32" s="41">
        <f t="shared" si="8"/>
        <v>0</v>
      </c>
      <c r="K32" s="20">
        <v>0</v>
      </c>
      <c r="L32" s="20">
        <f t="shared" si="9"/>
        <v>0</v>
      </c>
      <c r="M32" s="33">
        <v>0</v>
      </c>
    </row>
    <row r="33" spans="1:13" s="10" customFormat="1" ht="30" x14ac:dyDescent="0.25">
      <c r="A33" s="29"/>
      <c r="B33" s="17">
        <v>21201</v>
      </c>
      <c r="C33" s="49" t="s">
        <v>29</v>
      </c>
      <c r="D33" s="20">
        <v>1896.36</v>
      </c>
      <c r="E33" s="20"/>
      <c r="F33" s="20"/>
      <c r="G33" s="20"/>
      <c r="H33" s="32">
        <f t="shared" si="7"/>
        <v>1896.36</v>
      </c>
      <c r="I33" s="46">
        <v>1972.2143999999998</v>
      </c>
      <c r="J33" s="41">
        <f t="shared" si="8"/>
        <v>75.854399999999941</v>
      </c>
      <c r="K33" s="20">
        <f t="shared" si="10"/>
        <v>3.9999999999999858</v>
      </c>
      <c r="L33" s="20">
        <f t="shared" si="9"/>
        <v>75.854399999999941</v>
      </c>
      <c r="M33" s="33">
        <f t="shared" si="11"/>
        <v>3.9999999999999858</v>
      </c>
    </row>
    <row r="34" spans="1:13" s="10" customFormat="1" ht="45" x14ac:dyDescent="0.25">
      <c r="A34" s="29"/>
      <c r="B34" s="17">
        <v>21401</v>
      </c>
      <c r="C34" s="49" t="s">
        <v>30</v>
      </c>
      <c r="D34" s="20">
        <v>14129.28</v>
      </c>
      <c r="E34" s="20"/>
      <c r="F34" s="20"/>
      <c r="G34" s="20"/>
      <c r="H34" s="32">
        <f t="shared" si="7"/>
        <v>14129.28</v>
      </c>
      <c r="I34" s="46">
        <v>14694.451200000001</v>
      </c>
      <c r="J34" s="41">
        <f t="shared" si="8"/>
        <v>565.17120000000068</v>
      </c>
      <c r="K34" s="20">
        <f t="shared" si="10"/>
        <v>4</v>
      </c>
      <c r="L34" s="20">
        <f t="shared" si="9"/>
        <v>565.17120000000068</v>
      </c>
      <c r="M34" s="33">
        <f t="shared" si="11"/>
        <v>4</v>
      </c>
    </row>
    <row r="35" spans="1:13" s="10" customFormat="1" x14ac:dyDescent="0.25">
      <c r="A35" s="29"/>
      <c r="B35" s="17">
        <v>21501</v>
      </c>
      <c r="C35" s="49" t="s">
        <v>31</v>
      </c>
      <c r="D35" s="20">
        <v>12000</v>
      </c>
      <c r="E35" s="20"/>
      <c r="F35" s="20"/>
      <c r="G35" s="20"/>
      <c r="H35" s="32">
        <f t="shared" si="7"/>
        <v>12000</v>
      </c>
      <c r="I35" s="46">
        <v>12480</v>
      </c>
      <c r="J35" s="41">
        <f t="shared" si="8"/>
        <v>480</v>
      </c>
      <c r="K35" s="20">
        <f t="shared" si="10"/>
        <v>4</v>
      </c>
      <c r="L35" s="20">
        <f t="shared" si="9"/>
        <v>480</v>
      </c>
      <c r="M35" s="33">
        <f t="shared" si="11"/>
        <v>4</v>
      </c>
    </row>
    <row r="36" spans="1:13" s="10" customFormat="1" x14ac:dyDescent="0.25">
      <c r="A36" s="29"/>
      <c r="B36" s="17">
        <v>21601</v>
      </c>
      <c r="C36" s="49" t="s">
        <v>32</v>
      </c>
      <c r="D36" s="20">
        <v>13556.4</v>
      </c>
      <c r="E36" s="20"/>
      <c r="F36" s="20"/>
      <c r="G36" s="20"/>
      <c r="H36" s="32">
        <f t="shared" si="7"/>
        <v>13556.4</v>
      </c>
      <c r="I36" s="46">
        <v>14098.655999999999</v>
      </c>
      <c r="J36" s="41">
        <f t="shared" si="8"/>
        <v>542.2559999999994</v>
      </c>
      <c r="K36" s="20">
        <f t="shared" si="10"/>
        <v>3.9999999999999858</v>
      </c>
      <c r="L36" s="20">
        <f t="shared" si="9"/>
        <v>542.2559999999994</v>
      </c>
      <c r="M36" s="33">
        <f t="shared" si="11"/>
        <v>3.9999999999999858</v>
      </c>
    </row>
    <row r="37" spans="1:13" s="10" customFormat="1" x14ac:dyDescent="0.25">
      <c r="A37" s="29"/>
      <c r="B37" s="17">
        <v>22104</v>
      </c>
      <c r="C37" s="49" t="s">
        <v>33</v>
      </c>
      <c r="D37" s="20">
        <v>16724.759999999998</v>
      </c>
      <c r="E37" s="20"/>
      <c r="F37" s="20"/>
      <c r="G37" s="20"/>
      <c r="H37" s="32">
        <f t="shared" si="7"/>
        <v>16724.759999999998</v>
      </c>
      <c r="I37" s="46">
        <v>17393.750399999997</v>
      </c>
      <c r="J37" s="41">
        <f t="shared" si="8"/>
        <v>668.99039999999877</v>
      </c>
      <c r="K37" s="20">
        <f t="shared" si="10"/>
        <v>4</v>
      </c>
      <c r="L37" s="20">
        <f t="shared" si="9"/>
        <v>668.99039999999877</v>
      </c>
      <c r="M37" s="33">
        <f t="shared" si="11"/>
        <v>4</v>
      </c>
    </row>
    <row r="38" spans="1:13" s="10" customFormat="1" x14ac:dyDescent="0.25">
      <c r="A38" s="29"/>
      <c r="B38" s="17">
        <v>22105</v>
      </c>
      <c r="C38" s="49" t="s">
        <v>34</v>
      </c>
      <c r="D38" s="20">
        <v>31719.96</v>
      </c>
      <c r="E38" s="20"/>
      <c r="F38" s="20"/>
      <c r="G38" s="20"/>
      <c r="H38" s="32">
        <f t="shared" si="7"/>
        <v>31719.96</v>
      </c>
      <c r="I38" s="46">
        <v>34024.178400000004</v>
      </c>
      <c r="J38" s="41">
        <f t="shared" si="8"/>
        <v>2304.2184000000052</v>
      </c>
      <c r="K38" s="20">
        <f t="shared" si="10"/>
        <v>7.2642538010766913</v>
      </c>
      <c r="L38" s="20">
        <f t="shared" si="9"/>
        <v>2304.2184000000052</v>
      </c>
      <c r="M38" s="33">
        <f t="shared" si="11"/>
        <v>7.2642538010766913</v>
      </c>
    </row>
    <row r="39" spans="1:13" s="10" customFormat="1" x14ac:dyDescent="0.25">
      <c r="A39" s="29"/>
      <c r="B39" s="17">
        <v>22106</v>
      </c>
      <c r="C39" s="49" t="s">
        <v>35</v>
      </c>
      <c r="D39" s="20">
        <v>34110</v>
      </c>
      <c r="E39" s="20"/>
      <c r="F39" s="20"/>
      <c r="G39" s="20"/>
      <c r="H39" s="32">
        <f t="shared" si="7"/>
        <v>34110</v>
      </c>
      <c r="I39" s="46">
        <v>35475.279999999999</v>
      </c>
      <c r="J39" s="41">
        <f t="shared" si="8"/>
        <v>1365.2799999999988</v>
      </c>
      <c r="K39" s="20">
        <f t="shared" si="10"/>
        <v>4.0025798885957187</v>
      </c>
      <c r="L39" s="20">
        <f t="shared" si="9"/>
        <v>1365.2799999999988</v>
      </c>
      <c r="M39" s="33">
        <f t="shared" si="11"/>
        <v>4.0025798885957187</v>
      </c>
    </row>
    <row r="40" spans="1:13" s="10" customFormat="1" x14ac:dyDescent="0.25">
      <c r="A40" s="29"/>
      <c r="B40" s="17">
        <v>24501</v>
      </c>
      <c r="C40" s="49" t="s">
        <v>36</v>
      </c>
      <c r="D40" s="20">
        <v>2472</v>
      </c>
      <c r="E40" s="20"/>
      <c r="F40" s="20"/>
      <c r="G40" s="20"/>
      <c r="H40" s="32">
        <f t="shared" si="7"/>
        <v>2472</v>
      </c>
      <c r="I40" s="46">
        <v>2570.88</v>
      </c>
      <c r="J40" s="41">
        <f t="shared" si="8"/>
        <v>98.880000000000109</v>
      </c>
      <c r="K40" s="20">
        <f t="shared" si="10"/>
        <v>4</v>
      </c>
      <c r="L40" s="20">
        <f t="shared" si="9"/>
        <v>98.880000000000109</v>
      </c>
      <c r="M40" s="33">
        <f t="shared" si="11"/>
        <v>4</v>
      </c>
    </row>
    <row r="41" spans="1:13" s="10" customFormat="1" x14ac:dyDescent="0.25">
      <c r="A41" s="29"/>
      <c r="B41" s="17">
        <v>24601</v>
      </c>
      <c r="C41" s="49" t="s">
        <v>37</v>
      </c>
      <c r="D41" s="20">
        <v>106341.96</v>
      </c>
      <c r="E41" s="20"/>
      <c r="F41" s="20"/>
      <c r="G41" s="20"/>
      <c r="H41" s="32">
        <f t="shared" si="7"/>
        <v>106341.96</v>
      </c>
      <c r="I41" s="46">
        <v>2785.0367999999999</v>
      </c>
      <c r="J41" s="41">
        <f t="shared" si="8"/>
        <v>-103556.9232</v>
      </c>
      <c r="K41" s="20">
        <f t="shared" si="10"/>
        <v>-97.381055605896293</v>
      </c>
      <c r="L41" s="20">
        <f t="shared" si="9"/>
        <v>-103556.9232</v>
      </c>
      <c r="M41" s="33">
        <f t="shared" si="11"/>
        <v>-97.381055605896293</v>
      </c>
    </row>
    <row r="42" spans="1:13" s="10" customFormat="1" ht="30" x14ac:dyDescent="0.25">
      <c r="A42" s="29"/>
      <c r="B42" s="17">
        <v>24901</v>
      </c>
      <c r="C42" s="49" t="s">
        <v>38</v>
      </c>
      <c r="D42" s="20">
        <v>3708</v>
      </c>
      <c r="E42" s="20"/>
      <c r="F42" s="20"/>
      <c r="G42" s="20"/>
      <c r="H42" s="32">
        <f t="shared" si="7"/>
        <v>3708</v>
      </c>
      <c r="I42" s="46">
        <v>3856.32</v>
      </c>
      <c r="J42" s="41">
        <f t="shared" si="8"/>
        <v>148.32000000000016</v>
      </c>
      <c r="K42" s="20">
        <f t="shared" si="10"/>
        <v>4</v>
      </c>
      <c r="L42" s="20">
        <f t="shared" si="9"/>
        <v>148.32000000000016</v>
      </c>
      <c r="M42" s="33">
        <f t="shared" si="11"/>
        <v>4</v>
      </c>
    </row>
    <row r="43" spans="1:13" s="10" customFormat="1" x14ac:dyDescent="0.25">
      <c r="A43" s="29"/>
      <c r="B43" s="17">
        <v>26101</v>
      </c>
      <c r="C43" s="49" t="s">
        <v>39</v>
      </c>
      <c r="D43" s="20">
        <v>76100.52</v>
      </c>
      <c r="E43" s="20"/>
      <c r="F43" s="20"/>
      <c r="G43" s="20"/>
      <c r="H43" s="32">
        <f t="shared" si="7"/>
        <v>76100.52</v>
      </c>
      <c r="I43" s="46">
        <v>110785.50080000001</v>
      </c>
      <c r="J43" s="41">
        <f t="shared" si="8"/>
        <v>34684.980800000005</v>
      </c>
      <c r="K43" s="20">
        <f t="shared" si="10"/>
        <v>45.577849927963683</v>
      </c>
      <c r="L43" s="20">
        <f t="shared" si="9"/>
        <v>34684.980800000005</v>
      </c>
      <c r="M43" s="33">
        <f t="shared" si="11"/>
        <v>45.577849927963683</v>
      </c>
    </row>
    <row r="44" spans="1:13" s="10" customFormat="1" x14ac:dyDescent="0.25">
      <c r="A44" s="29"/>
      <c r="B44" s="17">
        <v>29101</v>
      </c>
      <c r="C44" s="49" t="s">
        <v>76</v>
      </c>
      <c r="D44" s="20">
        <v>5280</v>
      </c>
      <c r="E44" s="20"/>
      <c r="F44" s="20"/>
      <c r="G44" s="20"/>
      <c r="H44" s="32">
        <f t="shared" si="7"/>
        <v>5280</v>
      </c>
      <c r="I44" s="46">
        <v>5491.2</v>
      </c>
      <c r="J44" s="41">
        <f t="shared" si="8"/>
        <v>211.19999999999982</v>
      </c>
      <c r="K44" s="20">
        <f t="shared" si="10"/>
        <v>4</v>
      </c>
      <c r="L44" s="20">
        <f t="shared" si="9"/>
        <v>211.19999999999982</v>
      </c>
      <c r="M44" s="33">
        <f t="shared" si="11"/>
        <v>4</v>
      </c>
    </row>
    <row r="45" spans="1:13" s="10" customFormat="1" ht="30" x14ac:dyDescent="0.25">
      <c r="A45" s="29"/>
      <c r="B45" s="17">
        <v>29201</v>
      </c>
      <c r="C45" s="49" t="s">
        <v>40</v>
      </c>
      <c r="D45" s="20">
        <v>2640</v>
      </c>
      <c r="E45" s="20"/>
      <c r="F45" s="20"/>
      <c r="G45" s="20"/>
      <c r="H45" s="32">
        <f t="shared" si="7"/>
        <v>2640</v>
      </c>
      <c r="I45" s="46">
        <v>2745.6</v>
      </c>
      <c r="J45" s="41">
        <f t="shared" si="8"/>
        <v>105.59999999999991</v>
      </c>
      <c r="K45" s="20">
        <f t="shared" si="10"/>
        <v>4</v>
      </c>
      <c r="L45" s="20">
        <f t="shared" si="9"/>
        <v>105.59999999999991</v>
      </c>
      <c r="M45" s="33">
        <f t="shared" si="11"/>
        <v>4</v>
      </c>
    </row>
    <row r="46" spans="1:13" s="10" customFormat="1" ht="30" x14ac:dyDescent="0.25">
      <c r="A46" s="29"/>
      <c r="B46" s="17">
        <v>29301</v>
      </c>
      <c r="C46" s="49" t="s">
        <v>41</v>
      </c>
      <c r="D46" s="20">
        <v>7920</v>
      </c>
      <c r="E46" s="20"/>
      <c r="F46" s="20"/>
      <c r="G46" s="20"/>
      <c r="H46" s="32">
        <f t="shared" si="7"/>
        <v>7920</v>
      </c>
      <c r="I46" s="46">
        <v>8236.7999999999993</v>
      </c>
      <c r="J46" s="41">
        <f t="shared" si="8"/>
        <v>316.79999999999927</v>
      </c>
      <c r="K46" s="20">
        <f t="shared" si="10"/>
        <v>3.9999999999999858</v>
      </c>
      <c r="L46" s="20">
        <f t="shared" si="9"/>
        <v>316.79999999999927</v>
      </c>
      <c r="M46" s="33">
        <f t="shared" si="11"/>
        <v>3.9999999999999858</v>
      </c>
    </row>
    <row r="47" spans="1:13" s="10" customFormat="1" ht="45" x14ac:dyDescent="0.25">
      <c r="A47" s="29"/>
      <c r="B47" s="17">
        <v>29401</v>
      </c>
      <c r="C47" s="49" t="s">
        <v>77</v>
      </c>
      <c r="D47" s="20">
        <v>875000.04</v>
      </c>
      <c r="E47" s="20"/>
      <c r="F47" s="20"/>
      <c r="G47" s="20"/>
      <c r="H47" s="32">
        <f t="shared" si="7"/>
        <v>875000.04</v>
      </c>
      <c r="I47" s="46">
        <v>0</v>
      </c>
      <c r="J47" s="41">
        <f t="shared" si="8"/>
        <v>-875000.04</v>
      </c>
      <c r="K47" s="20">
        <f t="shared" si="10"/>
        <v>-100</v>
      </c>
      <c r="L47" s="20">
        <f t="shared" si="9"/>
        <v>-875000.04</v>
      </c>
      <c r="M47" s="33">
        <f t="shared" si="11"/>
        <v>-100</v>
      </c>
    </row>
    <row r="48" spans="1:13" s="10" customFormat="1" ht="45" hidden="1" x14ac:dyDescent="0.25">
      <c r="A48" s="29"/>
      <c r="B48" s="17">
        <v>29804</v>
      </c>
      <c r="C48" s="49" t="s">
        <v>78</v>
      </c>
      <c r="D48" s="20">
        <v>0</v>
      </c>
      <c r="E48" s="20"/>
      <c r="F48" s="20"/>
      <c r="G48" s="20"/>
      <c r="H48" s="32">
        <f t="shared" si="7"/>
        <v>0</v>
      </c>
      <c r="I48" s="46">
        <v>0</v>
      </c>
      <c r="J48" s="41">
        <f t="shared" si="8"/>
        <v>0</v>
      </c>
      <c r="K48" s="20">
        <v>0</v>
      </c>
      <c r="L48" s="20">
        <f t="shared" si="9"/>
        <v>0</v>
      </c>
      <c r="M48" s="33">
        <v>0</v>
      </c>
    </row>
    <row r="49" spans="1:13" s="10" customFormat="1" ht="45" hidden="1" x14ac:dyDescent="0.25">
      <c r="A49" s="29"/>
      <c r="B49" s="17">
        <v>29805</v>
      </c>
      <c r="C49" s="49" t="s">
        <v>79</v>
      </c>
      <c r="D49" s="20">
        <v>0</v>
      </c>
      <c r="E49" s="20"/>
      <c r="F49" s="20"/>
      <c r="G49" s="20"/>
      <c r="H49" s="32">
        <f t="shared" si="7"/>
        <v>0</v>
      </c>
      <c r="I49" s="46">
        <v>0</v>
      </c>
      <c r="J49" s="41">
        <f t="shared" si="8"/>
        <v>0</v>
      </c>
      <c r="K49" s="20">
        <v>0</v>
      </c>
      <c r="L49" s="20">
        <f t="shared" si="9"/>
        <v>0</v>
      </c>
      <c r="M49" s="33">
        <v>0</v>
      </c>
    </row>
    <row r="50" spans="1:13" s="10" customFormat="1" x14ac:dyDescent="0.25">
      <c r="A50" s="29"/>
      <c r="B50" s="17"/>
      <c r="C50" s="49"/>
      <c r="D50" s="20"/>
      <c r="E50" s="20"/>
      <c r="F50" s="20"/>
      <c r="G50" s="20"/>
      <c r="H50" s="32"/>
      <c r="I50" s="46"/>
      <c r="J50" s="41"/>
      <c r="K50" s="20"/>
      <c r="L50" s="20"/>
      <c r="M50" s="33"/>
    </row>
    <row r="51" spans="1:13" s="10" customFormat="1" x14ac:dyDescent="0.25">
      <c r="A51" s="31">
        <v>30000</v>
      </c>
      <c r="B51" s="18" t="s">
        <v>80</v>
      </c>
      <c r="C51" s="50"/>
      <c r="D51" s="19">
        <f>SUM(D52:D77)</f>
        <v>9323112.3599999994</v>
      </c>
      <c r="E51" s="19">
        <f t="shared" ref="E51:L51" si="13">SUM(E52:E77)</f>
        <v>0</v>
      </c>
      <c r="F51" s="19">
        <f t="shared" si="13"/>
        <v>0</v>
      </c>
      <c r="G51" s="19">
        <f t="shared" si="13"/>
        <v>0</v>
      </c>
      <c r="H51" s="32">
        <f t="shared" si="13"/>
        <v>9323112.3599999994</v>
      </c>
      <c r="I51" s="45">
        <f t="shared" si="13"/>
        <v>9651597.9803999998</v>
      </c>
      <c r="J51" s="40">
        <f t="shared" si="13"/>
        <v>328485.62039999984</v>
      </c>
      <c r="K51" s="19">
        <f t="shared" si="10"/>
        <v>3.5233472226435794</v>
      </c>
      <c r="L51" s="19">
        <f t="shared" si="13"/>
        <v>328485.62039999984</v>
      </c>
      <c r="M51" s="32">
        <f t="shared" si="11"/>
        <v>3.5233472226435794</v>
      </c>
    </row>
    <row r="52" spans="1:13" s="10" customFormat="1" x14ac:dyDescent="0.25">
      <c r="A52" s="29"/>
      <c r="B52" s="17">
        <v>31101</v>
      </c>
      <c r="C52" s="49" t="s">
        <v>42</v>
      </c>
      <c r="D52" s="20">
        <v>159999.96</v>
      </c>
      <c r="E52" s="20"/>
      <c r="F52" s="20"/>
      <c r="G52" s="20"/>
      <c r="H52" s="32">
        <f t="shared" si="7"/>
        <v>159999.96</v>
      </c>
      <c r="I52" s="46">
        <v>166399.9584</v>
      </c>
      <c r="J52" s="41">
        <f t="shared" si="8"/>
        <v>6399.9984000000113</v>
      </c>
      <c r="K52" s="20">
        <f t="shared" si="10"/>
        <v>4</v>
      </c>
      <c r="L52" s="20">
        <f t="shared" si="9"/>
        <v>6399.9984000000113</v>
      </c>
      <c r="M52" s="33">
        <f t="shared" si="11"/>
        <v>4</v>
      </c>
    </row>
    <row r="53" spans="1:13" s="10" customFormat="1" x14ac:dyDescent="0.25">
      <c r="A53" s="29"/>
      <c r="B53" s="17">
        <v>31401</v>
      </c>
      <c r="C53" s="49" t="s">
        <v>43</v>
      </c>
      <c r="D53" s="20">
        <v>3000</v>
      </c>
      <c r="E53" s="20"/>
      <c r="F53" s="20"/>
      <c r="G53" s="20"/>
      <c r="H53" s="32">
        <f t="shared" si="7"/>
        <v>3000</v>
      </c>
      <c r="I53" s="46">
        <v>3120</v>
      </c>
      <c r="J53" s="41">
        <f t="shared" si="8"/>
        <v>120</v>
      </c>
      <c r="K53" s="20">
        <f t="shared" si="10"/>
        <v>4</v>
      </c>
      <c r="L53" s="20">
        <f t="shared" si="9"/>
        <v>120</v>
      </c>
      <c r="M53" s="33">
        <f t="shared" si="11"/>
        <v>4</v>
      </c>
    </row>
    <row r="54" spans="1:13" s="10" customFormat="1" x14ac:dyDescent="0.25">
      <c r="A54" s="29"/>
      <c r="B54" s="17">
        <v>31501</v>
      </c>
      <c r="C54" s="49" t="s">
        <v>81</v>
      </c>
      <c r="D54" s="20">
        <v>23964</v>
      </c>
      <c r="E54" s="20"/>
      <c r="F54" s="20"/>
      <c r="G54" s="20"/>
      <c r="H54" s="32">
        <f t="shared" si="7"/>
        <v>23964</v>
      </c>
      <c r="I54" s="46">
        <v>24922.560000000001</v>
      </c>
      <c r="J54" s="41">
        <f t="shared" si="8"/>
        <v>958.56000000000131</v>
      </c>
      <c r="K54" s="20">
        <f t="shared" si="10"/>
        <v>4</v>
      </c>
      <c r="L54" s="20">
        <f t="shared" si="9"/>
        <v>958.56000000000131</v>
      </c>
      <c r="M54" s="33">
        <f t="shared" si="11"/>
        <v>4</v>
      </c>
    </row>
    <row r="55" spans="1:13" s="10" customFormat="1" ht="30" hidden="1" x14ac:dyDescent="0.25">
      <c r="A55" s="29"/>
      <c r="B55" s="17">
        <v>31701</v>
      </c>
      <c r="C55" s="49" t="s">
        <v>44</v>
      </c>
      <c r="D55" s="20">
        <v>0</v>
      </c>
      <c r="E55" s="20"/>
      <c r="F55" s="20"/>
      <c r="G55" s="20"/>
      <c r="H55" s="32">
        <f t="shared" si="7"/>
        <v>0</v>
      </c>
      <c r="I55" s="46">
        <v>0</v>
      </c>
      <c r="J55" s="41">
        <f t="shared" si="8"/>
        <v>0</v>
      </c>
      <c r="K55" s="20">
        <v>0</v>
      </c>
      <c r="L55" s="20">
        <f t="shared" si="9"/>
        <v>0</v>
      </c>
      <c r="M55" s="33">
        <v>0</v>
      </c>
    </row>
    <row r="56" spans="1:13" s="10" customFormat="1" hidden="1" x14ac:dyDescent="0.25">
      <c r="A56" s="29"/>
      <c r="B56" s="17">
        <v>31801</v>
      </c>
      <c r="C56" s="49" t="s">
        <v>45</v>
      </c>
      <c r="D56" s="20">
        <v>0</v>
      </c>
      <c r="E56" s="20"/>
      <c r="F56" s="20"/>
      <c r="G56" s="20"/>
      <c r="H56" s="32">
        <f t="shared" si="7"/>
        <v>0</v>
      </c>
      <c r="I56" s="46">
        <v>0</v>
      </c>
      <c r="J56" s="41">
        <f t="shared" si="8"/>
        <v>0</v>
      </c>
      <c r="K56" s="20">
        <v>0</v>
      </c>
      <c r="L56" s="20">
        <f t="shared" si="9"/>
        <v>0</v>
      </c>
      <c r="M56" s="33">
        <v>0</v>
      </c>
    </row>
    <row r="57" spans="1:13" x14ac:dyDescent="0.25">
      <c r="A57" s="29"/>
      <c r="B57" s="17">
        <v>32201</v>
      </c>
      <c r="C57" s="49" t="s">
        <v>46</v>
      </c>
      <c r="D57" s="20">
        <v>664865.16</v>
      </c>
      <c r="E57" s="20"/>
      <c r="F57" s="20"/>
      <c r="G57" s="20"/>
      <c r="H57" s="32">
        <f t="shared" si="7"/>
        <v>664865.16</v>
      </c>
      <c r="I57" s="46">
        <v>667182.46400000004</v>
      </c>
      <c r="J57" s="41">
        <f t="shared" si="8"/>
        <v>2317.3040000000037</v>
      </c>
      <c r="K57" s="20">
        <f t="shared" si="10"/>
        <v>0.3485374387793172</v>
      </c>
      <c r="L57" s="20">
        <f t="shared" si="9"/>
        <v>2317.3040000000037</v>
      </c>
      <c r="M57" s="33">
        <f t="shared" si="11"/>
        <v>0.3485374387793172</v>
      </c>
    </row>
    <row r="58" spans="1:13" ht="45" x14ac:dyDescent="0.25">
      <c r="A58" s="29"/>
      <c r="B58" s="17">
        <v>32301</v>
      </c>
      <c r="C58" s="49" t="s">
        <v>82</v>
      </c>
      <c r="D58" s="20">
        <v>3249999.96</v>
      </c>
      <c r="E58" s="20"/>
      <c r="F58" s="20"/>
      <c r="G58" s="20"/>
      <c r="H58" s="32">
        <f t="shared" si="7"/>
        <v>3249999.96</v>
      </c>
      <c r="I58" s="46">
        <v>3379999.9583999999</v>
      </c>
      <c r="J58" s="41">
        <f t="shared" si="8"/>
        <v>129999.99839999992</v>
      </c>
      <c r="K58" s="20">
        <f t="shared" si="10"/>
        <v>4</v>
      </c>
      <c r="L58" s="20">
        <f t="shared" si="9"/>
        <v>129999.99839999992</v>
      </c>
      <c r="M58" s="33">
        <f t="shared" si="11"/>
        <v>4</v>
      </c>
    </row>
    <row r="59" spans="1:13" x14ac:dyDescent="0.25">
      <c r="A59" s="29"/>
      <c r="B59" s="17">
        <v>33401</v>
      </c>
      <c r="C59" s="49" t="s">
        <v>47</v>
      </c>
      <c r="D59" s="20">
        <v>908900.04</v>
      </c>
      <c r="E59" s="20"/>
      <c r="F59" s="20"/>
      <c r="G59" s="20"/>
      <c r="H59" s="32">
        <f t="shared" si="7"/>
        <v>908900.04</v>
      </c>
      <c r="I59" s="46">
        <v>925156.47</v>
      </c>
      <c r="J59" s="41">
        <f t="shared" si="8"/>
        <v>16256.429999999935</v>
      </c>
      <c r="K59" s="20">
        <f t="shared" si="10"/>
        <v>1.7885828236953216</v>
      </c>
      <c r="L59" s="20">
        <f t="shared" si="9"/>
        <v>16256.429999999935</v>
      </c>
      <c r="M59" s="33">
        <f t="shared" si="11"/>
        <v>1.7885828236953216</v>
      </c>
    </row>
    <row r="60" spans="1:13" ht="30" x14ac:dyDescent="0.25">
      <c r="A60" s="29"/>
      <c r="B60" s="17">
        <v>33601</v>
      </c>
      <c r="C60" s="49" t="s">
        <v>83</v>
      </c>
      <c r="D60" s="20">
        <v>2400</v>
      </c>
      <c r="E60" s="20"/>
      <c r="F60" s="20"/>
      <c r="G60" s="20"/>
      <c r="H60" s="32">
        <f t="shared" si="7"/>
        <v>2400</v>
      </c>
      <c r="I60" s="46">
        <v>2496</v>
      </c>
      <c r="J60" s="41">
        <f t="shared" si="8"/>
        <v>96</v>
      </c>
      <c r="K60" s="20">
        <f t="shared" si="10"/>
        <v>4</v>
      </c>
      <c r="L60" s="20">
        <f t="shared" si="9"/>
        <v>96</v>
      </c>
      <c r="M60" s="33">
        <f t="shared" si="11"/>
        <v>4</v>
      </c>
    </row>
    <row r="61" spans="1:13" x14ac:dyDescent="0.25">
      <c r="A61" s="29"/>
      <c r="B61" s="17">
        <v>33602</v>
      </c>
      <c r="C61" s="49" t="s">
        <v>48</v>
      </c>
      <c r="D61" s="20">
        <v>16500</v>
      </c>
      <c r="E61" s="20"/>
      <c r="F61" s="20"/>
      <c r="G61" s="20"/>
      <c r="H61" s="32">
        <f t="shared" si="7"/>
        <v>16500</v>
      </c>
      <c r="I61" s="46">
        <v>17160</v>
      </c>
      <c r="J61" s="41">
        <f t="shared" si="8"/>
        <v>660</v>
      </c>
      <c r="K61" s="20">
        <f t="shared" si="10"/>
        <v>4</v>
      </c>
      <c r="L61" s="20">
        <f t="shared" si="9"/>
        <v>660</v>
      </c>
      <c r="M61" s="33">
        <f t="shared" si="11"/>
        <v>4</v>
      </c>
    </row>
    <row r="62" spans="1:13" x14ac:dyDescent="0.25">
      <c r="A62" s="29"/>
      <c r="B62" s="17">
        <v>33604</v>
      </c>
      <c r="C62" s="49" t="s">
        <v>84</v>
      </c>
      <c r="D62" s="20"/>
      <c r="E62" s="20"/>
      <c r="F62" s="20"/>
      <c r="G62" s="20"/>
      <c r="H62" s="32">
        <f t="shared" si="7"/>
        <v>0</v>
      </c>
      <c r="I62" s="46">
        <v>0</v>
      </c>
      <c r="J62" s="41">
        <f t="shared" si="8"/>
        <v>0</v>
      </c>
      <c r="K62" s="20">
        <v>0</v>
      </c>
      <c r="L62" s="20">
        <f t="shared" si="9"/>
        <v>0</v>
      </c>
      <c r="M62" s="33">
        <v>0</v>
      </c>
    </row>
    <row r="63" spans="1:13" x14ac:dyDescent="0.25">
      <c r="A63" s="29"/>
      <c r="B63" s="17">
        <v>33801</v>
      </c>
      <c r="C63" s="49" t="s">
        <v>85</v>
      </c>
      <c r="D63" s="20">
        <v>2566200</v>
      </c>
      <c r="E63" s="20"/>
      <c r="F63" s="20"/>
      <c r="G63" s="20"/>
      <c r="H63" s="32">
        <f t="shared" si="7"/>
        <v>2566200</v>
      </c>
      <c r="I63" s="46">
        <v>2668848</v>
      </c>
      <c r="J63" s="41">
        <f t="shared" si="8"/>
        <v>102648</v>
      </c>
      <c r="K63" s="20">
        <f t="shared" si="10"/>
        <v>4</v>
      </c>
      <c r="L63" s="20">
        <f t="shared" si="9"/>
        <v>102648</v>
      </c>
      <c r="M63" s="33">
        <f t="shared" si="11"/>
        <v>4</v>
      </c>
    </row>
    <row r="64" spans="1:13" ht="30" x14ac:dyDescent="0.25">
      <c r="A64" s="29"/>
      <c r="B64" s="17">
        <v>34101</v>
      </c>
      <c r="C64" s="49" t="s">
        <v>49</v>
      </c>
      <c r="D64" s="20">
        <v>510000</v>
      </c>
      <c r="E64" s="20"/>
      <c r="F64" s="20"/>
      <c r="G64" s="20"/>
      <c r="H64" s="32">
        <f t="shared" si="7"/>
        <v>510000</v>
      </c>
      <c r="I64" s="46">
        <v>530400</v>
      </c>
      <c r="J64" s="41">
        <f t="shared" si="8"/>
        <v>20400</v>
      </c>
      <c r="K64" s="20">
        <f t="shared" si="10"/>
        <v>4</v>
      </c>
      <c r="L64" s="20">
        <f t="shared" si="9"/>
        <v>20400</v>
      </c>
      <c r="M64" s="33">
        <f t="shared" si="11"/>
        <v>4</v>
      </c>
    </row>
    <row r="65" spans="1:13" x14ac:dyDescent="0.25">
      <c r="A65" s="29"/>
      <c r="B65" s="17">
        <v>34302</v>
      </c>
      <c r="C65" s="49" t="s">
        <v>50</v>
      </c>
      <c r="D65" s="20">
        <v>576000</v>
      </c>
      <c r="E65" s="20"/>
      <c r="F65" s="20"/>
      <c r="G65" s="20"/>
      <c r="H65" s="32">
        <f t="shared" si="7"/>
        <v>576000</v>
      </c>
      <c r="I65" s="46">
        <v>599040</v>
      </c>
      <c r="J65" s="41">
        <f t="shared" si="8"/>
        <v>23040</v>
      </c>
      <c r="K65" s="20">
        <f t="shared" si="10"/>
        <v>4</v>
      </c>
      <c r="L65" s="20">
        <f t="shared" si="9"/>
        <v>23040</v>
      </c>
      <c r="M65" s="33">
        <f t="shared" si="11"/>
        <v>4</v>
      </c>
    </row>
    <row r="66" spans="1:13" ht="30" x14ac:dyDescent="0.25">
      <c r="A66" s="29"/>
      <c r="B66" s="17">
        <v>35101</v>
      </c>
      <c r="C66" s="49" t="s">
        <v>86</v>
      </c>
      <c r="D66" s="20">
        <v>0</v>
      </c>
      <c r="E66" s="20"/>
      <c r="F66" s="20"/>
      <c r="G66" s="20"/>
      <c r="H66" s="32">
        <f t="shared" si="7"/>
        <v>0</v>
      </c>
      <c r="I66" s="46">
        <v>0</v>
      </c>
      <c r="J66" s="41">
        <f t="shared" si="8"/>
        <v>0</v>
      </c>
      <c r="K66" s="20">
        <v>0</v>
      </c>
      <c r="L66" s="20">
        <f t="shared" si="9"/>
        <v>0</v>
      </c>
      <c r="M66" s="33">
        <v>0</v>
      </c>
    </row>
    <row r="67" spans="1:13" ht="45" x14ac:dyDescent="0.25">
      <c r="A67" s="29"/>
      <c r="B67" s="17">
        <v>35201</v>
      </c>
      <c r="C67" s="49" t="s">
        <v>51</v>
      </c>
      <c r="D67" s="20">
        <v>9320.0400000000009</v>
      </c>
      <c r="E67" s="20"/>
      <c r="F67" s="20"/>
      <c r="G67" s="20"/>
      <c r="H67" s="32">
        <f t="shared" si="7"/>
        <v>9320.0400000000009</v>
      </c>
      <c r="I67" s="46">
        <v>9692.8415999999997</v>
      </c>
      <c r="J67" s="41">
        <f t="shared" si="8"/>
        <v>372.80159999999887</v>
      </c>
      <c r="K67" s="20">
        <f t="shared" si="10"/>
        <v>3.9999999999999858</v>
      </c>
      <c r="L67" s="20">
        <f t="shared" si="9"/>
        <v>372.80159999999887</v>
      </c>
      <c r="M67" s="33">
        <f t="shared" si="11"/>
        <v>3.9999999999999858</v>
      </c>
    </row>
    <row r="68" spans="1:13" x14ac:dyDescent="0.25">
      <c r="A68" s="29"/>
      <c r="B68" s="17">
        <v>35801</v>
      </c>
      <c r="C68" s="49" t="s">
        <v>87</v>
      </c>
      <c r="D68" s="20">
        <v>0</v>
      </c>
      <c r="E68" s="20"/>
      <c r="F68" s="20"/>
      <c r="G68" s="20"/>
      <c r="H68" s="32">
        <f t="shared" si="7"/>
        <v>0</v>
      </c>
      <c r="I68" s="46">
        <v>0</v>
      </c>
      <c r="J68" s="41">
        <f t="shared" si="8"/>
        <v>0</v>
      </c>
      <c r="K68" s="20">
        <v>0</v>
      </c>
      <c r="L68" s="20">
        <f t="shared" si="9"/>
        <v>0</v>
      </c>
      <c r="M68" s="33">
        <v>0</v>
      </c>
    </row>
    <row r="69" spans="1:13" x14ac:dyDescent="0.25">
      <c r="A69" s="29"/>
      <c r="B69" s="17">
        <v>35802</v>
      </c>
      <c r="C69" s="49" t="s">
        <v>88</v>
      </c>
      <c r="D69" s="20">
        <v>6613.2</v>
      </c>
      <c r="E69" s="20"/>
      <c r="F69" s="20"/>
      <c r="G69" s="20"/>
      <c r="H69" s="32">
        <f t="shared" si="7"/>
        <v>6613.2</v>
      </c>
      <c r="I69" s="46">
        <v>6877.7280000000001</v>
      </c>
      <c r="J69" s="41">
        <f t="shared" si="8"/>
        <v>264.52800000000025</v>
      </c>
      <c r="K69" s="20">
        <f t="shared" si="10"/>
        <v>4.0000000000000142</v>
      </c>
      <c r="L69" s="20">
        <f t="shared" si="9"/>
        <v>264.52800000000025</v>
      </c>
      <c r="M69" s="33">
        <f t="shared" si="11"/>
        <v>4.0000000000000142</v>
      </c>
    </row>
    <row r="70" spans="1:13" x14ac:dyDescent="0.25">
      <c r="A70" s="29"/>
      <c r="B70" s="17">
        <v>37101</v>
      </c>
      <c r="C70" s="49" t="s">
        <v>89</v>
      </c>
      <c r="D70" s="20">
        <v>18000</v>
      </c>
      <c r="E70" s="20"/>
      <c r="F70" s="20"/>
      <c r="G70" s="20"/>
      <c r="H70" s="32">
        <f t="shared" si="7"/>
        <v>18000</v>
      </c>
      <c r="I70" s="46">
        <v>18720</v>
      </c>
      <c r="J70" s="41">
        <f t="shared" si="8"/>
        <v>720</v>
      </c>
      <c r="K70" s="20">
        <f t="shared" si="10"/>
        <v>4</v>
      </c>
      <c r="L70" s="20">
        <f t="shared" si="9"/>
        <v>720</v>
      </c>
      <c r="M70" s="33">
        <f t="shared" si="11"/>
        <v>4</v>
      </c>
    </row>
    <row r="71" spans="1:13" x14ac:dyDescent="0.25">
      <c r="A71" s="29"/>
      <c r="B71" s="17">
        <v>37201</v>
      </c>
      <c r="C71" s="49" t="s">
        <v>52</v>
      </c>
      <c r="D71" s="20">
        <v>800.04</v>
      </c>
      <c r="E71" s="20"/>
      <c r="F71" s="20"/>
      <c r="G71" s="20"/>
      <c r="H71" s="32">
        <f t="shared" si="7"/>
        <v>800.04</v>
      </c>
      <c r="I71" s="46">
        <v>832</v>
      </c>
      <c r="J71" s="41">
        <f t="shared" si="8"/>
        <v>31.960000000000036</v>
      </c>
      <c r="K71" s="20">
        <f t="shared" si="10"/>
        <v>3.9948002599870023</v>
      </c>
      <c r="L71" s="20">
        <f t="shared" si="9"/>
        <v>31.960000000000036</v>
      </c>
      <c r="M71" s="33">
        <f t="shared" si="11"/>
        <v>3.9948002599870023</v>
      </c>
    </row>
    <row r="72" spans="1:13" x14ac:dyDescent="0.25">
      <c r="A72" s="29"/>
      <c r="B72" s="17">
        <v>37501</v>
      </c>
      <c r="C72" s="49" t="s">
        <v>53</v>
      </c>
      <c r="D72" s="20">
        <v>76850.039999999994</v>
      </c>
      <c r="E72" s="20"/>
      <c r="F72" s="20"/>
      <c r="G72" s="20"/>
      <c r="H72" s="32">
        <f t="shared" si="7"/>
        <v>76850.039999999994</v>
      </c>
      <c r="I72" s="46">
        <v>79950</v>
      </c>
      <c r="J72" s="41">
        <f t="shared" si="8"/>
        <v>3099.9600000000064</v>
      </c>
      <c r="K72" s="20">
        <f t="shared" si="10"/>
        <v>4.0337779915274012</v>
      </c>
      <c r="L72" s="20">
        <f t="shared" si="9"/>
        <v>3099.9600000000064</v>
      </c>
      <c r="M72" s="33">
        <f t="shared" si="11"/>
        <v>4.0337779915274012</v>
      </c>
    </row>
    <row r="73" spans="1:13" x14ac:dyDescent="0.25">
      <c r="A73" s="29"/>
      <c r="B73" s="17">
        <v>37502</v>
      </c>
      <c r="C73" s="49" t="s">
        <v>54</v>
      </c>
      <c r="D73" s="20">
        <v>122799.96</v>
      </c>
      <c r="E73" s="20"/>
      <c r="F73" s="20"/>
      <c r="G73" s="20"/>
      <c r="H73" s="32">
        <f t="shared" si="7"/>
        <v>122799.96</v>
      </c>
      <c r="I73" s="46">
        <v>127600</v>
      </c>
      <c r="J73" s="41">
        <f t="shared" si="8"/>
        <v>4800.0399999999936</v>
      </c>
      <c r="K73" s="20">
        <f t="shared" si="10"/>
        <v>3.9088286347976009</v>
      </c>
      <c r="L73" s="20">
        <f t="shared" si="9"/>
        <v>4800.0399999999936</v>
      </c>
      <c r="M73" s="33">
        <f t="shared" si="11"/>
        <v>3.9088286347976009</v>
      </c>
    </row>
    <row r="74" spans="1:13" x14ac:dyDescent="0.25">
      <c r="A74" s="29"/>
      <c r="B74" s="17">
        <v>37902</v>
      </c>
      <c r="C74" s="49" t="s">
        <v>55</v>
      </c>
      <c r="D74" s="20">
        <v>26640</v>
      </c>
      <c r="E74" s="20"/>
      <c r="F74" s="20"/>
      <c r="G74" s="20"/>
      <c r="H74" s="32">
        <f t="shared" ref="H74:H86" si="14">SUM(D74:G74)</f>
        <v>26640</v>
      </c>
      <c r="I74" s="46">
        <v>27705.599999999999</v>
      </c>
      <c r="J74" s="41">
        <f t="shared" ref="J74:J86" si="15">I74-D74</f>
        <v>1065.5999999999985</v>
      </c>
      <c r="K74" s="20">
        <f t="shared" ref="K74:K86" si="16">(I74*100/D74)-100</f>
        <v>4</v>
      </c>
      <c r="L74" s="20">
        <f t="shared" ref="L74:L86" si="17">I74-H74</f>
        <v>1065.5999999999985</v>
      </c>
      <c r="M74" s="33">
        <f t="shared" ref="M74:M86" si="18">(I74*100/H74)-100</f>
        <v>4</v>
      </c>
    </row>
    <row r="75" spans="1:13" x14ac:dyDescent="0.25">
      <c r="A75" s="29"/>
      <c r="B75" s="17">
        <v>37903</v>
      </c>
      <c r="C75" s="49" t="s">
        <v>56</v>
      </c>
      <c r="D75" s="20">
        <v>327759.96000000002</v>
      </c>
      <c r="E75" s="20"/>
      <c r="F75" s="20"/>
      <c r="G75" s="20"/>
      <c r="H75" s="32">
        <f t="shared" si="14"/>
        <v>327759.96000000002</v>
      </c>
      <c r="I75" s="46">
        <v>340894.4</v>
      </c>
      <c r="J75" s="41">
        <f t="shared" si="15"/>
        <v>13134.440000000002</v>
      </c>
      <c r="K75" s="20">
        <f t="shared" si="16"/>
        <v>4.0073351241560999</v>
      </c>
      <c r="L75" s="20">
        <f t="shared" si="17"/>
        <v>13134.440000000002</v>
      </c>
      <c r="M75" s="33">
        <f t="shared" si="18"/>
        <v>4.0073351241560999</v>
      </c>
    </row>
    <row r="76" spans="1:13" x14ac:dyDescent="0.25">
      <c r="A76" s="29"/>
      <c r="B76" s="17">
        <v>38501</v>
      </c>
      <c r="C76" s="49" t="s">
        <v>57</v>
      </c>
      <c r="D76" s="20">
        <v>39999.96</v>
      </c>
      <c r="E76" s="20"/>
      <c r="F76" s="20"/>
      <c r="G76" s="20"/>
      <c r="H76" s="32">
        <f t="shared" si="14"/>
        <v>39999.96</v>
      </c>
      <c r="I76" s="46">
        <v>41600</v>
      </c>
      <c r="J76" s="41">
        <f t="shared" si="15"/>
        <v>1600.0400000000009</v>
      </c>
      <c r="K76" s="20">
        <f t="shared" si="16"/>
        <v>4.0001040001040025</v>
      </c>
      <c r="L76" s="20">
        <f t="shared" si="17"/>
        <v>1600.0400000000009</v>
      </c>
      <c r="M76" s="33">
        <f t="shared" si="18"/>
        <v>4.0001040001040025</v>
      </c>
    </row>
    <row r="77" spans="1:13" x14ac:dyDescent="0.25">
      <c r="A77" s="29"/>
      <c r="B77" s="17">
        <v>38503</v>
      </c>
      <c r="C77" s="49" t="s">
        <v>58</v>
      </c>
      <c r="D77" s="20">
        <v>12500.04</v>
      </c>
      <c r="E77" s="20"/>
      <c r="F77" s="20"/>
      <c r="G77" s="20"/>
      <c r="H77" s="32">
        <f t="shared" si="14"/>
        <v>12500.04</v>
      </c>
      <c r="I77" s="46">
        <v>13000</v>
      </c>
      <c r="J77" s="41">
        <f t="shared" si="15"/>
        <v>499.95999999999913</v>
      </c>
      <c r="K77" s="20">
        <f t="shared" si="16"/>
        <v>3.9996672010649519</v>
      </c>
      <c r="L77" s="20">
        <f t="shared" si="17"/>
        <v>499.95999999999913</v>
      </c>
      <c r="M77" s="33">
        <f t="shared" si="18"/>
        <v>3.9996672010649519</v>
      </c>
    </row>
    <row r="78" spans="1:13" x14ac:dyDescent="0.25">
      <c r="A78" s="29"/>
      <c r="B78" s="17"/>
      <c r="C78" s="49"/>
      <c r="D78" s="20"/>
      <c r="E78" s="20"/>
      <c r="F78" s="20"/>
      <c r="G78" s="20"/>
      <c r="H78" s="32"/>
      <c r="I78" s="46"/>
      <c r="J78" s="41"/>
      <c r="K78" s="20"/>
      <c r="L78" s="20"/>
      <c r="M78" s="33"/>
    </row>
    <row r="79" spans="1:13" x14ac:dyDescent="0.25">
      <c r="A79" s="31">
        <v>50000</v>
      </c>
      <c r="B79" s="18" t="s">
        <v>90</v>
      </c>
      <c r="C79" s="50"/>
      <c r="D79" s="19">
        <f>SUM(D80:D86)</f>
        <v>18236334</v>
      </c>
      <c r="E79" s="19">
        <f t="shared" ref="E79:L79" si="19">SUM(E80:E86)</f>
        <v>0</v>
      </c>
      <c r="F79" s="19">
        <f t="shared" si="19"/>
        <v>0</v>
      </c>
      <c r="G79" s="19">
        <f t="shared" si="19"/>
        <v>0</v>
      </c>
      <c r="H79" s="32">
        <f t="shared" si="19"/>
        <v>18236334</v>
      </c>
      <c r="I79" s="45">
        <f t="shared" si="19"/>
        <v>0</v>
      </c>
      <c r="J79" s="40">
        <f t="shared" si="19"/>
        <v>-18236334</v>
      </c>
      <c r="K79" s="19">
        <f t="shared" si="16"/>
        <v>-100</v>
      </c>
      <c r="L79" s="19">
        <f t="shared" si="19"/>
        <v>-18236334</v>
      </c>
      <c r="M79" s="32">
        <f t="shared" si="18"/>
        <v>-100</v>
      </c>
    </row>
    <row r="80" spans="1:13" x14ac:dyDescent="0.25">
      <c r="A80" s="29"/>
      <c r="B80" s="17">
        <v>51101</v>
      </c>
      <c r="C80" s="49" t="s">
        <v>59</v>
      </c>
      <c r="D80" s="20">
        <v>54999.96</v>
      </c>
      <c r="E80" s="20"/>
      <c r="F80" s="20"/>
      <c r="G80" s="20"/>
      <c r="H80" s="32">
        <f t="shared" si="14"/>
        <v>54999.96</v>
      </c>
      <c r="I80" s="46">
        <v>0</v>
      </c>
      <c r="J80" s="41">
        <f t="shared" si="15"/>
        <v>-54999.96</v>
      </c>
      <c r="K80" s="20">
        <f t="shared" si="16"/>
        <v>-100</v>
      </c>
      <c r="L80" s="20">
        <f t="shared" si="17"/>
        <v>-54999.96</v>
      </c>
      <c r="M80" s="33">
        <f t="shared" si="18"/>
        <v>-100</v>
      </c>
    </row>
    <row r="81" spans="1:13" ht="30" x14ac:dyDescent="0.25">
      <c r="A81" s="29"/>
      <c r="B81" s="17">
        <v>51501</v>
      </c>
      <c r="C81" s="49" t="s">
        <v>91</v>
      </c>
      <c r="D81" s="20">
        <v>17418889.079999998</v>
      </c>
      <c r="E81" s="20"/>
      <c r="F81" s="20"/>
      <c r="G81" s="20"/>
      <c r="H81" s="32">
        <f t="shared" si="14"/>
        <v>17418889.079999998</v>
      </c>
      <c r="I81" s="46">
        <v>0</v>
      </c>
      <c r="J81" s="41">
        <f t="shared" si="15"/>
        <v>-17418889.079999998</v>
      </c>
      <c r="K81" s="20">
        <f t="shared" si="16"/>
        <v>-100</v>
      </c>
      <c r="L81" s="20">
        <f t="shared" si="17"/>
        <v>-17418889.079999998</v>
      </c>
      <c r="M81" s="33">
        <f t="shared" si="18"/>
        <v>-100</v>
      </c>
    </row>
    <row r="82" spans="1:13" hidden="1" x14ac:dyDescent="0.25">
      <c r="A82" s="29"/>
      <c r="B82" s="17">
        <v>51502</v>
      </c>
      <c r="C82" s="49" t="s">
        <v>60</v>
      </c>
      <c r="D82" s="20">
        <v>0</v>
      </c>
      <c r="E82" s="20"/>
      <c r="F82" s="20"/>
      <c r="G82" s="20"/>
      <c r="H82" s="32">
        <f t="shared" si="14"/>
        <v>0</v>
      </c>
      <c r="I82" s="46">
        <v>0</v>
      </c>
      <c r="J82" s="41">
        <f t="shared" si="15"/>
        <v>0</v>
      </c>
      <c r="K82" s="20">
        <v>0</v>
      </c>
      <c r="L82" s="20">
        <f t="shared" si="17"/>
        <v>0</v>
      </c>
      <c r="M82" s="33">
        <v>0</v>
      </c>
    </row>
    <row r="83" spans="1:13" hidden="1" x14ac:dyDescent="0.25">
      <c r="A83" s="29"/>
      <c r="B83" s="17">
        <v>51503</v>
      </c>
      <c r="C83" s="49" t="s">
        <v>61</v>
      </c>
      <c r="D83" s="20">
        <v>0</v>
      </c>
      <c r="E83" s="20"/>
      <c r="F83" s="20"/>
      <c r="G83" s="20"/>
      <c r="H83" s="32">
        <f t="shared" si="14"/>
        <v>0</v>
      </c>
      <c r="I83" s="46">
        <v>0</v>
      </c>
      <c r="J83" s="41">
        <f t="shared" si="15"/>
        <v>0</v>
      </c>
      <c r="K83" s="20">
        <v>0</v>
      </c>
      <c r="L83" s="20">
        <f t="shared" si="17"/>
        <v>0</v>
      </c>
      <c r="M83" s="33">
        <v>0</v>
      </c>
    </row>
    <row r="84" spans="1:13" x14ac:dyDescent="0.25">
      <c r="A84" s="29"/>
      <c r="B84" s="17">
        <v>52101</v>
      </c>
      <c r="C84" s="49" t="s">
        <v>62</v>
      </c>
      <c r="D84" s="20">
        <v>98499.96</v>
      </c>
      <c r="E84" s="20"/>
      <c r="F84" s="20"/>
      <c r="G84" s="20"/>
      <c r="H84" s="32">
        <f t="shared" si="14"/>
        <v>98499.96</v>
      </c>
      <c r="I84" s="46">
        <v>0</v>
      </c>
      <c r="J84" s="41">
        <f t="shared" si="15"/>
        <v>-98499.96</v>
      </c>
      <c r="K84" s="20">
        <f t="shared" si="16"/>
        <v>-100</v>
      </c>
      <c r="L84" s="20">
        <f t="shared" si="17"/>
        <v>-98499.96</v>
      </c>
      <c r="M84" s="33">
        <f t="shared" si="18"/>
        <v>-100</v>
      </c>
    </row>
    <row r="85" spans="1:13" x14ac:dyDescent="0.25">
      <c r="A85" s="29"/>
      <c r="B85" s="17">
        <v>52301</v>
      </c>
      <c r="C85" s="49" t="s">
        <v>92</v>
      </c>
      <c r="D85" s="20">
        <v>24500.04</v>
      </c>
      <c r="E85" s="20"/>
      <c r="F85" s="20"/>
      <c r="G85" s="20"/>
      <c r="H85" s="32">
        <f t="shared" si="14"/>
        <v>24500.04</v>
      </c>
      <c r="I85" s="46">
        <v>0</v>
      </c>
      <c r="J85" s="41">
        <f t="shared" si="15"/>
        <v>-24500.04</v>
      </c>
      <c r="K85" s="20">
        <f t="shared" si="16"/>
        <v>-100</v>
      </c>
      <c r="L85" s="20">
        <f t="shared" si="17"/>
        <v>-24500.04</v>
      </c>
      <c r="M85" s="33">
        <f t="shared" si="18"/>
        <v>-100</v>
      </c>
    </row>
    <row r="86" spans="1:13" ht="15.75" thickBot="1" x14ac:dyDescent="0.3">
      <c r="A86" s="34"/>
      <c r="B86" s="35">
        <v>56501</v>
      </c>
      <c r="C86" s="51" t="s">
        <v>63</v>
      </c>
      <c r="D86" s="36">
        <v>639444.96</v>
      </c>
      <c r="E86" s="36"/>
      <c r="F86" s="36"/>
      <c r="G86" s="36"/>
      <c r="H86" s="48">
        <f t="shared" si="14"/>
        <v>639444.96</v>
      </c>
      <c r="I86" s="47">
        <v>0</v>
      </c>
      <c r="J86" s="42">
        <f t="shared" si="15"/>
        <v>-639444.96</v>
      </c>
      <c r="K86" s="36">
        <f t="shared" si="16"/>
        <v>-100</v>
      </c>
      <c r="L86" s="36">
        <f t="shared" si="17"/>
        <v>-639444.96</v>
      </c>
      <c r="M86" s="37">
        <f t="shared" si="18"/>
        <v>-100</v>
      </c>
    </row>
    <row r="87" spans="1:13" x14ac:dyDescent="0.25">
      <c r="B87" s="14"/>
      <c r="C87"/>
      <c r="D87" s="15"/>
      <c r="I87" s="12"/>
    </row>
    <row r="89" spans="1:13" x14ac:dyDescent="0.25">
      <c r="I89" s="13"/>
    </row>
  </sheetData>
  <mergeCells count="12">
    <mergeCell ref="J3:K3"/>
    <mergeCell ref="L3:M3"/>
    <mergeCell ref="A1:M1"/>
    <mergeCell ref="A2:A4"/>
    <mergeCell ref="B2:C3"/>
    <mergeCell ref="D2:H2"/>
    <mergeCell ref="I2:I4"/>
    <mergeCell ref="J2:M2"/>
    <mergeCell ref="D3:D4"/>
    <mergeCell ref="E3:E4"/>
    <mergeCell ref="F3:G3"/>
    <mergeCell ref="H3:H4"/>
  </mergeCells>
  <pageMargins left="0.51181102362204722" right="0.43307086614173229" top="1.5354330708661419" bottom="0.70866141732283472" header="0.43307086614173229" footer="0.27559055118110237"/>
  <pageSetup scale="68" fitToHeight="0" orientation="landscape" r:id="rId1"/>
  <headerFooter>
    <oddHeader>&amp;L&amp;G&amp;C&amp;"-,Negrita"&amp;14
PODER JUDICIAL DEL ESTADO DE BAJA CALIFORNIA
&amp;"-,Negrita Cursiva"CONSEJO DE LA JUDICATURA&amp;"-,Normal"
Fondo Auxiliar para la Administracion de Justicia
Proyecto de Presupuesto 2021&amp;R&amp;G</oddHeader>
    <oddFooter>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PRESUPUESTO_Vs_PRESUPUESTO</vt:lpstr>
      <vt:lpstr>PRESUPUESTO_Vs_PRESUPUESTO!Área_de_impresión</vt:lpstr>
      <vt:lpstr>PRESUPUESTO_Vs_PRESUPUESTO!Print_Titles</vt:lpstr>
      <vt:lpstr>PRESUPUESTO_Vs_PRESUPUESTO!Títulos_a_imprimir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cp:lastPrinted>2020-11-24T17:38:53Z</cp:lastPrinted>
  <dcterms:created xsi:type="dcterms:W3CDTF">2020-11-19T23:47:33Z</dcterms:created>
  <dcterms:modified xsi:type="dcterms:W3CDTF">2020-11-24T17:39:29Z</dcterms:modified>
</cp:coreProperties>
</file>