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875"/>
  </bookViews>
  <sheets>
    <sheet name="PRESUPUESTO_Vs_PRESUPUESTO" sheetId="3" r:id="rId1"/>
    <sheet name="Hoja2" sheetId="2" r:id="rId2"/>
  </sheets>
  <definedNames>
    <definedName name="_xlnm.Print_Area" localSheetId="0">PRESUPUESTO_Vs_PRESUPUESTO!$A$6:$M$82</definedName>
    <definedName name="Print_Area" localSheetId="0">PRESUPUESTO_Vs_PRESUPUESTO!#REF!</definedName>
    <definedName name="Print_Titles" localSheetId="0">PRESUPUESTO_Vs_PRESUPUESTO!$5:$8</definedName>
    <definedName name="_xlnm.Print_Titles" localSheetId="0">PRESUPUESTO_Vs_PRESUPUESTO!$1:$5</definedName>
  </definedNames>
  <calcPr calcId="145621"/>
</workbook>
</file>

<file path=xl/calcChain.xml><?xml version="1.0" encoding="utf-8"?>
<calcChain xmlns="http://schemas.openxmlformats.org/spreadsheetml/2006/main">
  <c r="I74" i="3" l="1"/>
  <c r="J81" i="3"/>
  <c r="L80" i="3"/>
  <c r="J80" i="3"/>
  <c r="H81" i="3"/>
  <c r="L81" i="3" s="1"/>
  <c r="H80" i="3"/>
  <c r="J79" i="3"/>
  <c r="J78" i="3"/>
  <c r="H78" i="3"/>
  <c r="L78" i="3" s="1"/>
  <c r="J12" i="3" l="1"/>
  <c r="H12" i="3"/>
  <c r="L12" i="3" s="1"/>
  <c r="G74" i="3" l="1"/>
  <c r="F74" i="3"/>
  <c r="E74" i="3"/>
  <c r="D74" i="3"/>
  <c r="I48" i="3"/>
  <c r="G48" i="3"/>
  <c r="F48" i="3"/>
  <c r="E48" i="3"/>
  <c r="I30" i="3"/>
  <c r="H10" i="3"/>
  <c r="H11" i="3"/>
  <c r="H13" i="3"/>
  <c r="H14" i="3"/>
  <c r="H15" i="3"/>
  <c r="H16" i="3"/>
  <c r="H17" i="3"/>
  <c r="H18" i="3"/>
  <c r="H19" i="3"/>
  <c r="H20" i="3"/>
  <c r="H21" i="3"/>
  <c r="H22" i="3"/>
  <c r="H23" i="3"/>
  <c r="H24" i="3"/>
  <c r="H27" i="3"/>
  <c r="H28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9" i="3"/>
  <c r="L49" i="3" s="1"/>
  <c r="H50" i="3"/>
  <c r="L50" i="3" s="1"/>
  <c r="H51" i="3"/>
  <c r="L51" i="3" s="1"/>
  <c r="H52" i="3"/>
  <c r="L52" i="3" s="1"/>
  <c r="H53" i="3"/>
  <c r="L53" i="3" s="1"/>
  <c r="H54" i="3"/>
  <c r="L54" i="3" s="1"/>
  <c r="H55" i="3"/>
  <c r="L55" i="3" s="1"/>
  <c r="H56" i="3"/>
  <c r="L56" i="3" s="1"/>
  <c r="H57" i="3"/>
  <c r="L57" i="3" s="1"/>
  <c r="H58" i="3"/>
  <c r="L58" i="3" s="1"/>
  <c r="H59" i="3"/>
  <c r="L59" i="3" s="1"/>
  <c r="H60" i="3"/>
  <c r="L60" i="3" s="1"/>
  <c r="H61" i="3"/>
  <c r="L61" i="3" s="1"/>
  <c r="H62" i="3"/>
  <c r="L62" i="3" s="1"/>
  <c r="H63" i="3"/>
  <c r="L63" i="3" s="1"/>
  <c r="H64" i="3"/>
  <c r="L64" i="3" s="1"/>
  <c r="H65" i="3"/>
  <c r="L65" i="3" s="1"/>
  <c r="H66" i="3"/>
  <c r="L66" i="3" s="1"/>
  <c r="H67" i="3"/>
  <c r="L67" i="3" s="1"/>
  <c r="H68" i="3"/>
  <c r="L68" i="3" s="1"/>
  <c r="H69" i="3"/>
  <c r="L69" i="3" s="1"/>
  <c r="H70" i="3"/>
  <c r="L70" i="3" s="1"/>
  <c r="H71" i="3"/>
  <c r="L71" i="3" s="1"/>
  <c r="H72" i="3"/>
  <c r="L72" i="3" s="1"/>
  <c r="H75" i="3"/>
  <c r="L75" i="3" s="1"/>
  <c r="H76" i="3"/>
  <c r="L76" i="3" s="1"/>
  <c r="H77" i="3"/>
  <c r="L77" i="3" s="1"/>
  <c r="H79" i="3"/>
  <c r="L79" i="3" s="1"/>
  <c r="H9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G30" i="3"/>
  <c r="F30" i="3"/>
  <c r="E30" i="3"/>
  <c r="I8" i="3"/>
  <c r="G8" i="3"/>
  <c r="L74" i="3" l="1"/>
  <c r="H48" i="3"/>
  <c r="H74" i="3"/>
  <c r="I6" i="3"/>
  <c r="G6" i="3"/>
  <c r="H30" i="3"/>
  <c r="L48" i="3"/>
  <c r="J10" i="3"/>
  <c r="K10" i="3"/>
  <c r="J11" i="3"/>
  <c r="K11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6" i="3"/>
  <c r="K26" i="3"/>
  <c r="J27" i="3"/>
  <c r="K27" i="3"/>
  <c r="J28" i="3"/>
  <c r="K28" i="3"/>
  <c r="J31" i="3"/>
  <c r="K31" i="3"/>
  <c r="J32" i="3"/>
  <c r="K32" i="3"/>
  <c r="J33" i="3"/>
  <c r="K33" i="3"/>
  <c r="J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9" i="3"/>
  <c r="J48" i="3" s="1"/>
  <c r="K49" i="3"/>
  <c r="K50" i="3"/>
  <c r="K51" i="3"/>
  <c r="K54" i="3"/>
  <c r="K55" i="3"/>
  <c r="K56" i="3"/>
  <c r="K57" i="3"/>
  <c r="K58" i="3"/>
  <c r="K60" i="3"/>
  <c r="K61" i="3"/>
  <c r="K62" i="3"/>
  <c r="K63" i="3"/>
  <c r="K64" i="3"/>
  <c r="K67" i="3"/>
  <c r="K68" i="3"/>
  <c r="K69" i="3"/>
  <c r="K70" i="3"/>
  <c r="K71" i="3"/>
  <c r="K72" i="3"/>
  <c r="J75" i="3"/>
  <c r="J76" i="3"/>
  <c r="J77" i="3"/>
  <c r="D48" i="3"/>
  <c r="D30" i="3"/>
  <c r="K30" i="3" s="1"/>
  <c r="D8" i="3"/>
  <c r="F8" i="3"/>
  <c r="F6" i="3" s="1"/>
  <c r="K9" i="3"/>
  <c r="J9" i="3"/>
  <c r="J74" i="3" l="1"/>
  <c r="J30" i="3"/>
  <c r="E8" i="3"/>
  <c r="E6" i="3" s="1"/>
  <c r="H26" i="3"/>
  <c r="J8" i="3"/>
  <c r="K48" i="3"/>
  <c r="D6" i="3"/>
  <c r="K6" i="3" s="1"/>
  <c r="K8" i="3"/>
  <c r="J6" i="3" l="1"/>
  <c r="L10" i="3" l="1"/>
  <c r="M15" i="3"/>
  <c r="M19" i="3"/>
  <c r="L34" i="3"/>
  <c r="L39" i="3"/>
  <c r="M54" i="3"/>
  <c r="M58" i="3"/>
  <c r="M24" i="3"/>
  <c r="L35" i="3"/>
  <c r="M49" i="3"/>
  <c r="M70" i="3"/>
  <c r="M11" i="3"/>
  <c r="M17" i="3"/>
  <c r="L21" i="3"/>
  <c r="M27" i="3"/>
  <c r="L36" i="3"/>
  <c r="M41" i="3"/>
  <c r="L41" i="3"/>
  <c r="M45" i="3"/>
  <c r="L45" i="3"/>
  <c r="M56" i="3"/>
  <c r="M61" i="3"/>
  <c r="L14" i="3"/>
  <c r="M14" i="3"/>
  <c r="M18" i="3"/>
  <c r="L22" i="3"/>
  <c r="L33" i="3"/>
  <c r="M33" i="3"/>
  <c r="M38" i="3"/>
  <c r="M42" i="3"/>
  <c r="M51" i="3"/>
  <c r="M57" i="3"/>
  <c r="M62" i="3"/>
  <c r="M72" i="3"/>
  <c r="M69" i="3"/>
  <c r="L20" i="3"/>
  <c r="M20" i="3"/>
  <c r="L31" i="3"/>
  <c r="L44" i="3"/>
  <c r="M55" i="3"/>
  <c r="M64" i="3"/>
  <c r="M37" i="3"/>
  <c r="M23" i="3"/>
  <c r="L43" i="3"/>
  <c r="M43" i="3"/>
  <c r="M60" i="3"/>
  <c r="L16" i="3"/>
  <c r="M16" i="3"/>
  <c r="M13" i="3"/>
  <c r="L13" i="3"/>
  <c r="M32" i="3"/>
  <c r="M28" i="3"/>
  <c r="L28" i="3"/>
  <c r="M46" i="3"/>
  <c r="L46" i="3"/>
  <c r="M68" i="3"/>
  <c r="M63" i="3"/>
  <c r="M40" i="3"/>
  <c r="L40" i="3"/>
  <c r="M48" i="3"/>
  <c r="M9" i="3"/>
  <c r="L37" i="3" l="1"/>
  <c r="M30" i="3"/>
  <c r="L26" i="3"/>
  <c r="H8" i="3"/>
  <c r="M22" i="3"/>
  <c r="L9" i="3"/>
  <c r="M50" i="3"/>
  <c r="L18" i="3"/>
  <c r="M67" i="3"/>
  <c r="L27" i="3"/>
  <c r="L17" i="3"/>
  <c r="M35" i="3"/>
  <c r="L38" i="3"/>
  <c r="M21" i="3"/>
  <c r="M31" i="3"/>
  <c r="L23" i="3"/>
  <c r="M26" i="3"/>
  <c r="L42" i="3"/>
  <c r="M36" i="3"/>
  <c r="L11" i="3"/>
  <c r="L24" i="3"/>
  <c r="M39" i="3"/>
  <c r="L19" i="3"/>
  <c r="L15" i="3"/>
  <c r="L32" i="3"/>
  <c r="M71" i="3"/>
  <c r="M44" i="3"/>
  <c r="M10" i="3"/>
  <c r="L30" i="3" l="1"/>
  <c r="H6" i="3"/>
  <c r="M6" i="3" s="1"/>
  <c r="L8" i="3"/>
  <c r="M8" i="3"/>
  <c r="L6" i="3" l="1"/>
</calcChain>
</file>

<file path=xl/sharedStrings.xml><?xml version="1.0" encoding="utf-8"?>
<sst xmlns="http://schemas.openxmlformats.org/spreadsheetml/2006/main" count="91" uniqueCount="89">
  <si>
    <t>CAPITULO</t>
  </si>
  <si>
    <t>Descripción</t>
  </si>
  <si>
    <t>TOTALES</t>
  </si>
  <si>
    <t>SERVICIOS PERSONALES</t>
  </si>
  <si>
    <t>Sueldo tabular personal permanente</t>
  </si>
  <si>
    <t>Sueldo tabular personal eventual</t>
  </si>
  <si>
    <t>Primas por años de servicio efectivos prestados</t>
  </si>
  <si>
    <t>Prima vacacional</t>
  </si>
  <si>
    <t>Gratificación de fin de año</t>
  </si>
  <si>
    <t>Compensaciones</t>
  </si>
  <si>
    <t>Aportaciones patronales de servicio médico</t>
  </si>
  <si>
    <t>Aportaciones patronales de fondo de pensiones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</si>
  <si>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</si>
  <si>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</si>
  <si>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</si>
  <si>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</si>
  <si>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</si>
  <si>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</si>
  <si>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</si>
  <si>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Servicios Médicos</t>
  </si>
  <si>
    <t>Reserva para incremento en percepciones</t>
  </si>
  <si>
    <t>Estímulo por productividad</t>
  </si>
  <si>
    <t>MATERIALES Y SUMINISTROS</t>
  </si>
  <si>
    <t>Materiales y útiles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</si>
  <si>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</si>
  <si>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</si>
  <si>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</si>
  <si>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</si>
  <si>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Alimentación de personal</t>
  </si>
  <si>
    <t>Agua y hielo para consumo humano</t>
  </si>
  <si>
    <t>Artículos de cafetería</t>
  </si>
  <si>
    <t>Vidrio y productos de vidrio</t>
  </si>
  <si>
    <t>Material eléctrico</t>
  </si>
  <si>
    <t>Otros materiales y artículos de construcción y reparación</t>
  </si>
  <si>
    <t>Combustibles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</si>
  <si>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</si>
  <si>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</si>
  <si>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</si>
  <si>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equipo de computo y tecnologías de la información</t>
  </si>
  <si>
    <t>SERVICIOS GENERALES</t>
  </si>
  <si>
    <t>Servicio de energía eléctrica</t>
  </si>
  <si>
    <t>Servicio telefónico tradicional</t>
  </si>
  <si>
    <t>Servicios de telefonía celular</t>
  </si>
  <si>
    <t>Arrendamiento de edificios y locales</t>
  </si>
  <si>
    <t>Arrendamiento mobiliario y equipo de administración, educacional, recreativo y de bienes informáticos</t>
  </si>
  <si>
    <t>Servicios de capacitación</t>
  </si>
  <si>
    <t>Servicio de apoyo administrativo y fotocopiado</t>
  </si>
  <si>
    <t>Servicios de impresión</t>
  </si>
  <si>
    <t>Intereses, comisiones y servicios bancarios</t>
  </si>
  <si>
    <t>Servicio de traslado y custodia de valores</t>
  </si>
  <si>
    <t>Conservación y mantenimiento menor de edificios y locales</t>
  </si>
  <si>
    <t>Instalación, reparación y mantenimiento de mobiliario y equipo de administración</t>
  </si>
  <si>
    <t>Servicio de lavandería</t>
  </si>
  <si>
    <t>Viáticos en el país</t>
  </si>
  <si>
    <t>Hospedaje en el país</t>
  </si>
  <si>
    <t>Peajes</t>
  </si>
  <si>
    <t>Hospedaje y pasajes de invitados</t>
  </si>
  <si>
    <t>Reuniones de trabajo</t>
  </si>
  <si>
    <t>Gastos de representación</t>
  </si>
  <si>
    <t>BIENES MUEBLES, INMUEBLES E INTANGIBLES</t>
  </si>
  <si>
    <t>Muebles de oficina y estantería</t>
  </si>
  <si>
    <t>Equipo de computo y de tecnología de la información</t>
  </si>
  <si>
    <t>Adquisición de impresor</t>
  </si>
  <si>
    <t>Equipos y aparatos audiovisuales</t>
  </si>
  <si>
    <t>PARTIDA ESPECIFICA</t>
  </si>
  <si>
    <t>COMPARATIVOS</t>
  </si>
  <si>
    <t>AMPLIACIONES</t>
  </si>
  <si>
    <t>TRANSFERENCIAS</t>
  </si>
  <si>
    <t>MODIFICADO</t>
  </si>
  <si>
    <t>Número</t>
  </si>
  <si>
    <t>Reducción</t>
  </si>
  <si>
    <t>Ampliación</t>
  </si>
  <si>
    <t>Cantidad</t>
  </si>
  <si>
    <t>%</t>
  </si>
  <si>
    <t>CUADRO COMPARATIVO: PROYECTO DE PRESUPUESTO 2020 Vs. PRESUPUESTO INICIAL AUTORIZADO Y PRESUPUESTO AUTORIZADO MODIFICADO 2019</t>
  </si>
  <si>
    <t>Pasajes aereos</t>
  </si>
  <si>
    <t>Pasajes terrestres</t>
  </si>
  <si>
    <t>Servicios de vigilancia y monitoreo</t>
  </si>
  <si>
    <t>Servicio de acceso a internet, redes y procesamiento de información</t>
  </si>
  <si>
    <t>Servicio postal y telegráfico y mensajería</t>
  </si>
  <si>
    <t>PROYECTO PRESUPUESTAL 2020</t>
  </si>
  <si>
    <t>PRESUPUESTO INICIAL 2019</t>
  </si>
  <si>
    <t>PRESUPUESTO AUTORIZADO EJERCICIO 2019</t>
  </si>
  <si>
    <t>Prima de antigüedad</t>
  </si>
  <si>
    <t>Equipo de cómputo diverso</t>
  </si>
  <si>
    <t>Cámaras fotográficas y de video</t>
  </si>
  <si>
    <t>Equipo de comunicación y telefonía</t>
  </si>
  <si>
    <t>Proyecto 2020 Vs Presupuesto Inicial 2019</t>
  </si>
  <si>
    <t>Proyecto de Presupuesto 2020 Vs Presupuesto Modificado Autorizado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</si>
</sst>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2">
    <xf numFmtId="0" fontId="0" fillId="0" borderId="0"/>
    <xf numFmtId="166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top"/>
    </xf>
    <xf numFmtId="0" fontId="1" fillId="0" borderId="0"/>
  </cellStyleXfs>
  <cellXfs count="68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/>
    <xf numFmtId="165" fontId="0" fillId="0" borderId="4" xfId="0" applyNumberFormat="1" applyFont="1" applyBorder="1" applyAlignment="1" applyProtection="1">
      <alignment horizontal="right" vertical="top"/>
      <protection locked="0"/>
    </xf>
    <xf numFmtId="165" fontId="0" fillId="0" borderId="5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Fill="1" applyAlignment="1"/>
    <xf numFmtId="165" fontId="0" fillId="0" borderId="6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7" fillId="0" borderId="18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/>
    </xf>
    <xf numFmtId="165" fontId="0" fillId="0" borderId="19" xfId="0" applyNumberFormat="1" applyFont="1" applyBorder="1" applyAlignment="1" applyProtection="1">
      <alignment horizontal="center" vertical="top"/>
      <protection locked="0"/>
    </xf>
    <xf numFmtId="165" fontId="0" fillId="0" borderId="19" xfId="0" applyNumberFormat="1" applyFont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top"/>
      <protection locked="0"/>
    </xf>
    <xf numFmtId="164" fontId="3" fillId="0" borderId="20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/>
    </xf>
    <xf numFmtId="0" fontId="2" fillId="2" borderId="21" xfId="0" applyFont="1" applyFill="1" applyBorder="1" applyAlignment="1"/>
    <xf numFmtId="0" fontId="0" fillId="0" borderId="22" xfId="0" applyFont="1" applyFill="1" applyBorder="1" applyAlignment="1"/>
    <xf numFmtId="165" fontId="0" fillId="0" borderId="23" xfId="0" applyNumberFormat="1" applyFont="1" applyFill="1" applyBorder="1" applyAlignment="1" applyProtection="1">
      <alignment horizontal="center" vertical="top"/>
      <protection locked="0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 textRotation="45"/>
    </xf>
    <xf numFmtId="0" fontId="7" fillId="0" borderId="14" xfId="0" applyFont="1" applyFill="1" applyBorder="1" applyAlignment="1">
      <alignment horizontal="center" vertical="center" textRotation="45"/>
    </xf>
    <xf numFmtId="0" fontId="7" fillId="0" borderId="17" xfId="0" applyFont="1" applyFill="1" applyBorder="1" applyAlignment="1">
      <alignment horizontal="center" vertical="center" textRotation="45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 wrapText="1"/>
    </xf>
    <xf numFmtId="164" fontId="8" fillId="4" borderId="14" xfId="0" applyNumberFormat="1" applyFont="1" applyFill="1" applyBorder="1" applyAlignment="1">
      <alignment horizontal="center" vertical="center" wrapText="1"/>
    </xf>
    <xf numFmtId="164" fontId="8" fillId="4" borderId="17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40" fontId="2" fillId="2" borderId="24" xfId="0" applyNumberFormat="1" applyFont="1" applyFill="1" applyBorder="1" applyAlignment="1" applyProtection="1">
      <alignment vertical="top"/>
    </xf>
    <xf numFmtId="40" fontId="0" fillId="0" borderId="25" xfId="0" applyNumberFormat="1" applyFont="1" applyFill="1" applyBorder="1" applyAlignment="1" applyProtection="1">
      <alignment vertical="top"/>
      <protection locked="0"/>
    </xf>
    <xf numFmtId="40" fontId="2" fillId="0" borderId="24" xfId="0" applyNumberFormat="1" applyFont="1" applyFill="1" applyBorder="1" applyAlignment="1" applyProtection="1">
      <alignment vertical="top"/>
    </xf>
    <xf numFmtId="0" fontId="0" fillId="0" borderId="1" xfId="0" applyFont="1" applyFill="1" applyBorder="1" applyAlignment="1">
      <alignment horizontal="left"/>
    </xf>
    <xf numFmtId="40" fontId="0" fillId="0" borderId="24" xfId="0" applyNumberFormat="1" applyFont="1" applyFill="1" applyBorder="1" applyAlignment="1" applyProtection="1">
      <alignment vertical="top"/>
    </xf>
    <xf numFmtId="0" fontId="0" fillId="0" borderId="26" xfId="0" applyFont="1" applyFill="1" applyBorder="1" applyAlignment="1">
      <alignment horizontal="left"/>
    </xf>
    <xf numFmtId="40" fontId="0" fillId="0" borderId="27" xfId="0" applyNumberFormat="1" applyFont="1" applyBorder="1" applyAlignment="1" applyProtection="1">
      <alignment vertical="top"/>
    </xf>
    <xf numFmtId="40" fontId="2" fillId="2" borderId="3" xfId="0" applyNumberFormat="1" applyFont="1" applyFill="1" applyBorder="1" applyAlignment="1" applyProtection="1">
      <alignment vertical="top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2" fillId="0" borderId="3" xfId="0" applyNumberFormat="1" applyFont="1" applyFill="1" applyBorder="1" applyAlignment="1" applyProtection="1">
      <alignment vertical="top"/>
    </xf>
    <xf numFmtId="40" fontId="0" fillId="0" borderId="3" xfId="0" applyNumberFormat="1" applyFont="1" applyFill="1" applyBorder="1" applyAlignment="1" applyProtection="1">
      <alignment vertical="top"/>
    </xf>
    <xf numFmtId="40" fontId="0" fillId="0" borderId="29" xfId="0" applyNumberFormat="1" applyFont="1" applyBorder="1" applyAlignment="1" applyProtection="1">
      <alignment vertical="top"/>
    </xf>
    <xf numFmtId="164" fontId="3" fillId="4" borderId="10" xfId="0" applyNumberFormat="1" applyFont="1" applyFill="1" applyBorder="1" applyAlignment="1" applyProtection="1">
      <alignment horizontal="left" vertical="top"/>
      <protection locked="0"/>
    </xf>
    <xf numFmtId="40" fontId="2" fillId="2" borderId="30" xfId="0" applyNumberFormat="1" applyFont="1" applyFill="1" applyBorder="1" applyAlignment="1" applyProtection="1">
      <alignment vertical="top"/>
    </xf>
    <xf numFmtId="40" fontId="0" fillId="0" borderId="31" xfId="0" applyNumberFormat="1" applyFont="1" applyFill="1" applyBorder="1" applyAlignment="1" applyProtection="1">
      <alignment vertical="top"/>
      <protection locked="0"/>
    </xf>
    <xf numFmtId="40" fontId="2" fillId="0" borderId="30" xfId="0" applyNumberFormat="1" applyFont="1" applyFill="1" applyBorder="1" applyAlignment="1" applyProtection="1">
      <alignment vertical="top"/>
    </xf>
    <xf numFmtId="40" fontId="0" fillId="0" borderId="30" xfId="0" applyNumberFormat="1" applyFont="1" applyFill="1" applyBorder="1" applyAlignment="1" applyProtection="1">
      <alignment vertical="top"/>
    </xf>
    <xf numFmtId="40" fontId="0" fillId="0" borderId="32" xfId="0" applyNumberFormat="1" applyFont="1" applyBorder="1" applyAlignment="1" applyProtection="1">
      <alignment vertical="top"/>
    </xf>
    <xf numFmtId="0" fontId="2" fillId="2" borderId="30" xfId="0" applyFont="1" applyFill="1" applyBorder="1" applyAlignment="1">
      <alignment vertical="top"/>
    </xf>
    <xf numFmtId="165" fontId="0" fillId="0" borderId="31" xfId="0" applyNumberFormat="1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>
      <alignment vertical="top"/>
    </xf>
    <xf numFmtId="165" fontId="0" fillId="0" borderId="33" xfId="0" applyNumberFormat="1" applyFont="1" applyBorder="1" applyAlignment="1" applyProtection="1">
      <alignment horizontal="left" vertical="top" wrapText="1"/>
      <protection locked="0"/>
    </xf>
    <xf numFmtId="165" fontId="0" fillId="0" borderId="34" xfId="0" applyNumberFormat="1" applyFont="1" applyBorder="1" applyAlignment="1" applyProtection="1">
      <alignment horizontal="left" vertical="top" wrapText="1"/>
      <protection locked="0"/>
    </xf>
    <xf numFmtId="165" fontId="0" fillId="0" borderId="35" xfId="0" applyNumberFormat="1" applyFont="1" applyBorder="1" applyAlignment="1" applyProtection="1">
      <alignment horizontal="left" vertical="top"/>
      <protection locked="0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M82"/>
  <sheetViews>
    <sheetView tabSelected="1" zoomScaleNormal="100" workbookViewId="0">
      <pane xSplit="3" ySplit="8" topLeftCell="E9" activePane="bottomRight" state="frozen"/>
      <selection activeCell="E9" sqref="E9"/>
      <selection pane="topRight" activeCell="E9" sqref="E9"/>
      <selection pane="bottomLeft" activeCell="E9" sqref="E9"/>
      <selection pane="bottomRight" activeCell="L4" sqref="L4"/>
    </sheetView>
  </sheetViews>
  <sheetFormatPr baseColWidth="10" defaultRowHeight="15" x14ac:dyDescent="0.25"/>
  <cols>
    <col min="1" max="1" width="7.7109375" style="7" customWidth="1"/>
    <col min="2" max="2" width="8" style="7" customWidth="1"/>
    <col min="3" max="3" width="37.85546875" style="8" customWidth="1"/>
    <col min="4" max="4" width="13.7109375" style="7" bestFit="1" customWidth="1"/>
    <col min="5" max="5" width="12.7109375" style="7" bestFit="1" customWidth="1"/>
    <col min="6" max="6" width="13.42578125" style="7" bestFit="1" customWidth="1"/>
    <col min="7" max="7" width="12.7109375" style="7" bestFit="1" customWidth="1"/>
    <col min="8" max="8" width="13.7109375" style="7" bestFit="1" customWidth="1"/>
    <col min="9" max="9" width="15.140625" style="7" customWidth="1"/>
    <col min="10" max="10" width="16.140625" style="7" customWidth="1"/>
    <col min="11" max="11" width="10.28515625" style="7" customWidth="1"/>
    <col min="12" max="12" width="15.5703125" style="7" customWidth="1"/>
    <col min="13" max="13" width="10.140625" style="7" customWidth="1"/>
    <col min="14" max="16384" width="11.42578125" style="7"/>
  </cols>
  <sheetData>
    <row r="1" spans="1:13" ht="15.75" thickBot="1" x14ac:dyDescent="0.3">
      <c r="A1" s="24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customHeight="1" thickBot="1" x14ac:dyDescent="0.3">
      <c r="A2" s="25" t="s">
        <v>0</v>
      </c>
      <c r="B2" s="28" t="s">
        <v>64</v>
      </c>
      <c r="C2" s="29"/>
      <c r="D2" s="32" t="s">
        <v>82</v>
      </c>
      <c r="E2" s="33"/>
      <c r="F2" s="33"/>
      <c r="G2" s="33"/>
      <c r="H2" s="33"/>
      <c r="I2" s="34" t="s">
        <v>80</v>
      </c>
      <c r="J2" s="32" t="s">
        <v>65</v>
      </c>
      <c r="K2" s="33"/>
      <c r="L2" s="33"/>
      <c r="M2" s="37"/>
    </row>
    <row r="3" spans="1:13" ht="52.5" customHeight="1" thickBot="1" x14ac:dyDescent="0.3">
      <c r="A3" s="26"/>
      <c r="B3" s="30"/>
      <c r="C3" s="31"/>
      <c r="D3" s="38" t="s">
        <v>81</v>
      </c>
      <c r="E3" s="38" t="s">
        <v>66</v>
      </c>
      <c r="F3" s="40" t="s">
        <v>67</v>
      </c>
      <c r="G3" s="41"/>
      <c r="H3" s="42" t="s">
        <v>68</v>
      </c>
      <c r="I3" s="35"/>
      <c r="J3" s="22" t="s">
        <v>87</v>
      </c>
      <c r="K3" s="23"/>
      <c r="L3" s="22" t="s">
        <v>88</v>
      </c>
      <c r="M3" s="23"/>
    </row>
    <row r="4" spans="1:13" ht="15.75" thickBot="1" x14ac:dyDescent="0.3">
      <c r="A4" s="27"/>
      <c r="B4" s="9" t="s">
        <v>69</v>
      </c>
      <c r="C4" s="9" t="s">
        <v>1</v>
      </c>
      <c r="D4" s="39"/>
      <c r="E4" s="39"/>
      <c r="F4" s="10" t="s">
        <v>70</v>
      </c>
      <c r="G4" s="11" t="s">
        <v>71</v>
      </c>
      <c r="H4" s="43"/>
      <c r="I4" s="36"/>
      <c r="J4" s="12" t="s">
        <v>72</v>
      </c>
      <c r="K4" s="12" t="s">
        <v>73</v>
      </c>
      <c r="L4" s="12" t="s">
        <v>72</v>
      </c>
      <c r="M4" s="12" t="s">
        <v>73</v>
      </c>
    </row>
    <row r="5" spans="1:13" s="5" customFormat="1" x14ac:dyDescent="0.25">
      <c r="A5" s="13"/>
      <c r="B5" s="14"/>
      <c r="C5" s="15"/>
      <c r="D5" s="16"/>
      <c r="E5" s="16"/>
      <c r="F5" s="17"/>
      <c r="G5" s="16"/>
      <c r="H5" s="16"/>
      <c r="I5" s="56"/>
      <c r="J5" s="17"/>
      <c r="K5" s="16"/>
      <c r="L5" s="17"/>
      <c r="M5" s="16"/>
    </row>
    <row r="6" spans="1:13" s="5" customFormat="1" x14ac:dyDescent="0.25">
      <c r="A6" s="18" t="s">
        <v>2</v>
      </c>
      <c r="B6" s="19"/>
      <c r="C6" s="62"/>
      <c r="D6" s="57">
        <f t="shared" ref="D6:J6" si="0">SUM(D8,D30,D48,D74)</f>
        <v>42804811.869999997</v>
      </c>
      <c r="E6" s="57">
        <f t="shared" si="0"/>
        <v>0</v>
      </c>
      <c r="F6" s="51">
        <f t="shared" si="0"/>
        <v>0</v>
      </c>
      <c r="G6" s="44">
        <f t="shared" si="0"/>
        <v>0</v>
      </c>
      <c r="H6" s="57">
        <f t="shared" si="0"/>
        <v>42804811.869999997</v>
      </c>
      <c r="I6" s="57">
        <f t="shared" si="0"/>
        <v>68328600.143999994</v>
      </c>
      <c r="J6" s="51">
        <f t="shared" si="0"/>
        <v>24859843.273999996</v>
      </c>
      <c r="K6" s="44">
        <f>(I6*100/D6)-100</f>
        <v>59.628315506950031</v>
      </c>
      <c r="L6" s="51">
        <f>SUM(L8,L30,L48,L74)</f>
        <v>24859843.273999996</v>
      </c>
      <c r="M6" s="44">
        <f>(I6*100/H6)-100</f>
        <v>59.628315506950031</v>
      </c>
    </row>
    <row r="7" spans="1:13" s="5" customFormat="1" x14ac:dyDescent="0.25">
      <c r="A7" s="20"/>
      <c r="B7" s="21"/>
      <c r="C7" s="63"/>
      <c r="D7" s="58"/>
      <c r="E7" s="58"/>
      <c r="F7" s="52"/>
      <c r="G7" s="45"/>
      <c r="H7" s="58"/>
      <c r="I7" s="58"/>
      <c r="J7" s="52"/>
      <c r="K7" s="45"/>
      <c r="L7" s="52"/>
      <c r="M7" s="45"/>
    </row>
    <row r="8" spans="1:13" s="5" customFormat="1" x14ac:dyDescent="0.25">
      <c r="A8" s="1">
        <v>10000</v>
      </c>
      <c r="B8" s="2" t="s">
        <v>3</v>
      </c>
      <c r="C8" s="64"/>
      <c r="D8" s="59">
        <f t="shared" ref="D8:J8" si="1">SUM(D9:D28)</f>
        <v>36918619.719999999</v>
      </c>
      <c r="E8" s="59">
        <f t="shared" si="1"/>
        <v>0</v>
      </c>
      <c r="F8" s="53">
        <f t="shared" si="1"/>
        <v>0</v>
      </c>
      <c r="G8" s="46">
        <f t="shared" si="1"/>
        <v>0</v>
      </c>
      <c r="H8" s="59">
        <f t="shared" si="1"/>
        <v>36918619.719999999</v>
      </c>
      <c r="I8" s="59">
        <f t="shared" si="1"/>
        <v>39521703.539999999</v>
      </c>
      <c r="J8" s="53">
        <f t="shared" si="1"/>
        <v>2603083.8199999975</v>
      </c>
      <c r="K8" s="46">
        <f t="shared" ref="K8:K24" si="2">(I8*100/D8)-100</f>
        <v>7.0508698313816609</v>
      </c>
      <c r="L8" s="53">
        <f>SUM(L9:L28)</f>
        <v>2603083.8199999975</v>
      </c>
      <c r="M8" s="46">
        <f t="shared" ref="M8:M24" si="3">(I8*100/H8)-100</f>
        <v>7.0508698313816609</v>
      </c>
    </row>
    <row r="9" spans="1:13" s="5" customFormat="1" x14ac:dyDescent="0.25">
      <c r="A9" s="47"/>
      <c r="B9" s="3">
        <v>11301</v>
      </c>
      <c r="C9" s="65" t="s">
        <v>4</v>
      </c>
      <c r="D9" s="60">
        <v>5467608.29</v>
      </c>
      <c r="E9" s="60"/>
      <c r="F9" s="54"/>
      <c r="G9" s="48"/>
      <c r="H9" s="60">
        <f>SUM(D9:G9)</f>
        <v>5467608.29</v>
      </c>
      <c r="I9" s="60">
        <v>6297929</v>
      </c>
      <c r="J9" s="54">
        <f t="shared" ref="J9:J24" si="4">I9-D9</f>
        <v>830320.71</v>
      </c>
      <c r="K9" s="48">
        <f t="shared" si="2"/>
        <v>15.186177684283237</v>
      </c>
      <c r="L9" s="54">
        <f t="shared" ref="L9:L24" si="5">I9-H9</f>
        <v>830320.71</v>
      </c>
      <c r="M9" s="48">
        <f t="shared" si="3"/>
        <v>15.186177684283237</v>
      </c>
    </row>
    <row r="10" spans="1:13" s="5" customFormat="1" x14ac:dyDescent="0.25">
      <c r="A10" s="47"/>
      <c r="B10" s="4">
        <v>12201</v>
      </c>
      <c r="C10" s="66" t="s">
        <v>5</v>
      </c>
      <c r="D10" s="60">
        <v>290238.48</v>
      </c>
      <c r="E10" s="60"/>
      <c r="F10" s="54"/>
      <c r="G10" s="48"/>
      <c r="H10" s="60">
        <f t="shared" ref="H10:H70" si="6">SUM(D10:G10)</f>
        <v>290238.48</v>
      </c>
      <c r="I10" s="60"/>
      <c r="J10" s="54">
        <f t="shared" si="4"/>
        <v>-290238.48</v>
      </c>
      <c r="K10" s="48">
        <f t="shared" si="2"/>
        <v>-100</v>
      </c>
      <c r="L10" s="54">
        <f t="shared" si="5"/>
        <v>-290238.48</v>
      </c>
      <c r="M10" s="48">
        <f t="shared" si="3"/>
        <v>-100</v>
      </c>
    </row>
    <row r="11" spans="1:13" s="5" customFormat="1" ht="30" x14ac:dyDescent="0.25">
      <c r="A11" s="47"/>
      <c r="B11" s="3">
        <v>13101</v>
      </c>
      <c r="C11" s="65" t="s">
        <v>6</v>
      </c>
      <c r="D11" s="60">
        <v>58662.8</v>
      </c>
      <c r="E11" s="60"/>
      <c r="F11" s="54"/>
      <c r="G11" s="48"/>
      <c r="H11" s="60">
        <f t="shared" si="6"/>
        <v>58662.8</v>
      </c>
      <c r="I11" s="60">
        <v>83416.009999999995</v>
      </c>
      <c r="J11" s="54">
        <f t="shared" si="4"/>
        <v>24753.209999999992</v>
      </c>
      <c r="K11" s="48">
        <f t="shared" si="2"/>
        <v>42.195752674608087</v>
      </c>
      <c r="L11" s="54">
        <f t="shared" si="5"/>
        <v>24753.209999999992</v>
      </c>
      <c r="M11" s="48">
        <f t="shared" si="3"/>
        <v>42.195752674608087</v>
      </c>
    </row>
    <row r="12" spans="1:13" s="5" customFormat="1" x14ac:dyDescent="0.25">
      <c r="A12" s="47"/>
      <c r="B12" s="3">
        <v>13102</v>
      </c>
      <c r="C12" s="65" t="s">
        <v>83</v>
      </c>
      <c r="D12" s="60"/>
      <c r="E12" s="60"/>
      <c r="F12" s="54"/>
      <c r="G12" s="48"/>
      <c r="H12" s="60">
        <f t="shared" si="6"/>
        <v>0</v>
      </c>
      <c r="I12" s="60">
        <v>500000</v>
      </c>
      <c r="J12" s="54">
        <f t="shared" ref="J12" si="7">I12-D12</f>
        <v>500000</v>
      </c>
      <c r="K12" s="48">
        <v>100</v>
      </c>
      <c r="L12" s="54">
        <f t="shared" ref="L12" si="8">I12-H12</f>
        <v>500000</v>
      </c>
      <c r="M12" s="48">
        <v>100</v>
      </c>
    </row>
    <row r="13" spans="1:13" s="5" customFormat="1" x14ac:dyDescent="0.25">
      <c r="A13" s="47"/>
      <c r="B13" s="3">
        <v>13202</v>
      </c>
      <c r="C13" s="65" t="s">
        <v>7</v>
      </c>
      <c r="D13" s="60">
        <v>729876.1</v>
      </c>
      <c r="E13" s="60"/>
      <c r="F13" s="54"/>
      <c r="G13" s="48"/>
      <c r="H13" s="60">
        <f t="shared" si="6"/>
        <v>729876.1</v>
      </c>
      <c r="I13" s="60">
        <v>838527.55</v>
      </c>
      <c r="J13" s="54">
        <f t="shared" si="4"/>
        <v>108651.45000000007</v>
      </c>
      <c r="K13" s="48">
        <f t="shared" si="2"/>
        <v>14.886286864304779</v>
      </c>
      <c r="L13" s="54">
        <f t="shared" si="5"/>
        <v>108651.45000000007</v>
      </c>
      <c r="M13" s="48">
        <f t="shared" si="3"/>
        <v>14.886286864304779</v>
      </c>
    </row>
    <row r="14" spans="1:13" s="5" customFormat="1" x14ac:dyDescent="0.25">
      <c r="A14" s="47"/>
      <c r="B14" s="3">
        <v>13203</v>
      </c>
      <c r="C14" s="65" t="s">
        <v>8</v>
      </c>
      <c r="D14" s="60">
        <v>2189742.6</v>
      </c>
      <c r="E14" s="60"/>
      <c r="F14" s="54"/>
      <c r="G14" s="48"/>
      <c r="H14" s="60">
        <f t="shared" si="6"/>
        <v>2189742.6</v>
      </c>
      <c r="I14" s="60">
        <v>2444352.2000000002</v>
      </c>
      <c r="J14" s="54">
        <f t="shared" si="4"/>
        <v>254609.60000000009</v>
      </c>
      <c r="K14" s="48">
        <f t="shared" si="2"/>
        <v>11.627375747268204</v>
      </c>
      <c r="L14" s="54">
        <f t="shared" si="5"/>
        <v>254609.60000000009</v>
      </c>
      <c r="M14" s="48">
        <f t="shared" si="3"/>
        <v>11.627375747268204</v>
      </c>
    </row>
    <row r="15" spans="1:13" s="5" customFormat="1" x14ac:dyDescent="0.25">
      <c r="A15" s="47"/>
      <c r="B15" s="3">
        <v>13401</v>
      </c>
      <c r="C15" s="65" t="s">
        <v>9</v>
      </c>
      <c r="D15" s="60">
        <v>5252211.0599999996</v>
      </c>
      <c r="E15" s="60"/>
      <c r="F15" s="54"/>
      <c r="G15" s="48"/>
      <c r="H15" s="60">
        <f t="shared" si="6"/>
        <v>5252211.0599999996</v>
      </c>
      <c r="I15" s="60">
        <v>5147403.38</v>
      </c>
      <c r="J15" s="54">
        <f t="shared" si="4"/>
        <v>-104807.6799999997</v>
      </c>
      <c r="K15" s="48">
        <f t="shared" si="2"/>
        <v>-1.9954963500647978</v>
      </c>
      <c r="L15" s="54">
        <f t="shared" si="5"/>
        <v>-104807.6799999997</v>
      </c>
      <c r="M15" s="48">
        <f t="shared" si="3"/>
        <v>-1.9954963500647978</v>
      </c>
    </row>
    <row r="16" spans="1:13" s="5" customFormat="1" ht="30" x14ac:dyDescent="0.25">
      <c r="A16" s="47"/>
      <c r="B16" s="3">
        <v>14101</v>
      </c>
      <c r="C16" s="65" t="s">
        <v>10</v>
      </c>
      <c r="D16" s="60">
        <v>805770.31</v>
      </c>
      <c r="E16" s="60"/>
      <c r="F16" s="54"/>
      <c r="G16" s="48"/>
      <c r="H16" s="60">
        <f t="shared" si="6"/>
        <v>805770.31</v>
      </c>
      <c r="I16" s="60">
        <v>969650.24</v>
      </c>
      <c r="J16" s="54">
        <f t="shared" si="4"/>
        <v>163879.92999999993</v>
      </c>
      <c r="K16" s="48">
        <f t="shared" si="2"/>
        <v>20.338293427564977</v>
      </c>
      <c r="L16" s="54">
        <f t="shared" si="5"/>
        <v>163879.92999999993</v>
      </c>
      <c r="M16" s="48">
        <f t="shared" si="3"/>
        <v>20.338293427564977</v>
      </c>
    </row>
    <row r="17" spans="1:13" s="5" customFormat="1" ht="30" x14ac:dyDescent="0.25">
      <c r="A17" s="47"/>
      <c r="B17" s="3">
        <v>14102</v>
      </c>
      <c r="C17" s="65" t="s">
        <v>11</v>
      </c>
      <c r="D17" s="60">
        <v>803620.48</v>
      </c>
      <c r="E17" s="60"/>
      <c r="F17" s="54"/>
      <c r="G17" s="48"/>
      <c r="H17" s="60">
        <f t="shared" si="6"/>
        <v>803620.48</v>
      </c>
      <c r="I17" s="60">
        <v>1061936.24</v>
      </c>
      <c r="J17" s="54">
        <f t="shared" si="4"/>
        <v>258315.76</v>
      </c>
      <c r="K17" s="48">
        <f t="shared" si="2"/>
        <v>32.14399911759341</v>
      </c>
      <c r="L17" s="54">
        <f t="shared" si="5"/>
        <v>258315.76</v>
      </c>
      <c r="M17" s="48">
        <f t="shared" si="3"/>
        <v>32.14399911759341</v>
      </c>
    </row>
    <row r="18" spans="1:13" s="5" customFormat="1" x14ac:dyDescent="0.25">
      <c r="A18" s="47"/>
      <c r="B18" s="3">
        <v>15401</v>
      </c>
      <c r="C18" s="65" t="s">
        <v>12</v>
      </c>
      <c r="D18" s="60">
        <v>637583.71</v>
      </c>
      <c r="E18" s="60"/>
      <c r="F18" s="54"/>
      <c r="G18" s="48"/>
      <c r="H18" s="60">
        <f t="shared" si="6"/>
        <v>637583.71</v>
      </c>
      <c r="I18" s="60">
        <v>805242.99</v>
      </c>
      <c r="J18" s="54">
        <f t="shared" si="4"/>
        <v>167659.28000000003</v>
      </c>
      <c r="K18" s="48">
        <f t="shared" si="2"/>
        <v>26.296041973845291</v>
      </c>
      <c r="L18" s="54">
        <f t="shared" si="5"/>
        <v>167659.28000000003</v>
      </c>
      <c r="M18" s="48">
        <f t="shared" si="3"/>
        <v>26.296041973845291</v>
      </c>
    </row>
    <row r="19" spans="1:13" s="5" customFormat="1" x14ac:dyDescent="0.25">
      <c r="A19" s="47"/>
      <c r="B19" s="3">
        <v>15402</v>
      </c>
      <c r="C19" s="65" t="s">
        <v>13</v>
      </c>
      <c r="D19" s="60">
        <v>350201.77</v>
      </c>
      <c r="E19" s="60"/>
      <c r="F19" s="54"/>
      <c r="G19" s="48"/>
      <c r="H19" s="60">
        <f t="shared" si="6"/>
        <v>350201.77</v>
      </c>
      <c r="I19" s="60">
        <v>441537.46</v>
      </c>
      <c r="J19" s="54">
        <f t="shared" si="4"/>
        <v>91335.69</v>
      </c>
      <c r="K19" s="48">
        <f t="shared" si="2"/>
        <v>26.08087617603988</v>
      </c>
      <c r="L19" s="54">
        <f t="shared" si="5"/>
        <v>91335.69</v>
      </c>
      <c r="M19" s="48">
        <f t="shared" si="3"/>
        <v>26.08087617603988</v>
      </c>
    </row>
    <row r="20" spans="1:13" s="5" customFormat="1" x14ac:dyDescent="0.25">
      <c r="A20" s="47"/>
      <c r="B20" s="3">
        <v>15403</v>
      </c>
      <c r="C20" s="65" t="s">
        <v>14</v>
      </c>
      <c r="D20" s="60">
        <v>1304926.1100000001</v>
      </c>
      <c r="E20" s="60"/>
      <c r="F20" s="54"/>
      <c r="G20" s="48"/>
      <c r="H20" s="60">
        <f t="shared" si="6"/>
        <v>1304926.1100000001</v>
      </c>
      <c r="I20" s="60">
        <v>1760345.73</v>
      </c>
      <c r="J20" s="54">
        <f t="shared" si="4"/>
        <v>455419.61999999988</v>
      </c>
      <c r="K20" s="48">
        <f t="shared" si="2"/>
        <v>34.90003123625138</v>
      </c>
      <c r="L20" s="54">
        <f t="shared" si="5"/>
        <v>455419.61999999988</v>
      </c>
      <c r="M20" s="48">
        <f t="shared" si="3"/>
        <v>34.90003123625138</v>
      </c>
    </row>
    <row r="21" spans="1:13" s="5" customFormat="1" x14ac:dyDescent="0.25">
      <c r="A21" s="47"/>
      <c r="B21" s="3">
        <v>15404</v>
      </c>
      <c r="C21" s="65" t="s">
        <v>15</v>
      </c>
      <c r="D21" s="60">
        <v>300654.53999999998</v>
      </c>
      <c r="E21" s="60"/>
      <c r="F21" s="54"/>
      <c r="G21" s="48"/>
      <c r="H21" s="60">
        <f t="shared" si="6"/>
        <v>300654.53999999998</v>
      </c>
      <c r="I21" s="60">
        <v>410556.5</v>
      </c>
      <c r="J21" s="54">
        <f t="shared" si="4"/>
        <v>109901.96000000002</v>
      </c>
      <c r="K21" s="48">
        <f t="shared" si="2"/>
        <v>36.554232641888603</v>
      </c>
      <c r="L21" s="54">
        <f t="shared" si="5"/>
        <v>109901.96000000002</v>
      </c>
      <c r="M21" s="48">
        <f t="shared" si="3"/>
        <v>36.554232641888603</v>
      </c>
    </row>
    <row r="22" spans="1:13" s="5" customFormat="1" x14ac:dyDescent="0.25">
      <c r="A22" s="47"/>
      <c r="B22" s="3">
        <v>15405</v>
      </c>
      <c r="C22" s="65" t="s">
        <v>16</v>
      </c>
      <c r="D22" s="60">
        <v>129528.75</v>
      </c>
      <c r="E22" s="60"/>
      <c r="F22" s="54"/>
      <c r="G22" s="48"/>
      <c r="H22" s="60">
        <f t="shared" si="6"/>
        <v>129528.75</v>
      </c>
      <c r="I22" s="60">
        <v>164069.56</v>
      </c>
      <c r="J22" s="54">
        <f t="shared" si="4"/>
        <v>34540.81</v>
      </c>
      <c r="K22" s="48">
        <f t="shared" si="2"/>
        <v>26.666519981085287</v>
      </c>
      <c r="L22" s="54">
        <f t="shared" si="5"/>
        <v>34540.81</v>
      </c>
      <c r="M22" s="48">
        <f t="shared" si="3"/>
        <v>26.666519981085287</v>
      </c>
    </row>
    <row r="23" spans="1:13" s="5" customFormat="1" x14ac:dyDescent="0.25">
      <c r="A23" s="47"/>
      <c r="B23" s="3">
        <v>15406</v>
      </c>
      <c r="C23" s="65" t="s">
        <v>17</v>
      </c>
      <c r="D23" s="60">
        <v>249740.29</v>
      </c>
      <c r="E23" s="60"/>
      <c r="F23" s="54"/>
      <c r="G23" s="48"/>
      <c r="H23" s="60">
        <f t="shared" si="6"/>
        <v>249740.29</v>
      </c>
      <c r="I23" s="60">
        <v>333934.64</v>
      </c>
      <c r="J23" s="54">
        <f t="shared" si="4"/>
        <v>84194.35</v>
      </c>
      <c r="K23" s="48">
        <f t="shared" si="2"/>
        <v>33.712762165848375</v>
      </c>
      <c r="L23" s="54">
        <f t="shared" si="5"/>
        <v>84194.35</v>
      </c>
      <c r="M23" s="48">
        <f t="shared" si="3"/>
        <v>33.712762165848375</v>
      </c>
    </row>
    <row r="24" spans="1:13" s="5" customFormat="1" x14ac:dyDescent="0.25">
      <c r="A24" s="47"/>
      <c r="B24" s="3">
        <v>15412</v>
      </c>
      <c r="C24" s="65" t="s">
        <v>18</v>
      </c>
      <c r="D24" s="60">
        <v>26755.56</v>
      </c>
      <c r="E24" s="60"/>
      <c r="F24" s="54"/>
      <c r="G24" s="48"/>
      <c r="H24" s="60">
        <f t="shared" si="6"/>
        <v>26755.56</v>
      </c>
      <c r="I24" s="60"/>
      <c r="J24" s="54">
        <f t="shared" si="4"/>
        <v>-26755.56</v>
      </c>
      <c r="K24" s="48">
        <f t="shared" si="2"/>
        <v>-100</v>
      </c>
      <c r="L24" s="54">
        <f t="shared" si="5"/>
        <v>-26755.56</v>
      </c>
      <c r="M24" s="48">
        <f t="shared" si="3"/>
        <v>-100</v>
      </c>
    </row>
    <row r="25" spans="1:13" s="5" customFormat="1" x14ac:dyDescent="0.25">
      <c r="A25" s="47"/>
      <c r="B25" s="3">
        <v>15901</v>
      </c>
      <c r="C25" s="65"/>
      <c r="D25" s="60"/>
      <c r="E25" s="60"/>
      <c r="F25" s="54"/>
      <c r="G25" s="48"/>
      <c r="H25" s="60"/>
      <c r="I25" s="60"/>
      <c r="J25" s="54"/>
      <c r="K25" s="48"/>
      <c r="L25" s="54"/>
      <c r="M25" s="48"/>
    </row>
    <row r="26" spans="1:13" s="5" customFormat="1" x14ac:dyDescent="0.25">
      <c r="A26" s="47"/>
      <c r="B26" s="3">
        <v>15914</v>
      </c>
      <c r="C26" s="65" t="s">
        <v>19</v>
      </c>
      <c r="D26" s="60">
        <v>60000</v>
      </c>
      <c r="E26" s="60"/>
      <c r="F26" s="54"/>
      <c r="G26" s="48"/>
      <c r="H26" s="60">
        <f t="shared" si="6"/>
        <v>60000</v>
      </c>
      <c r="I26" s="60"/>
      <c r="J26" s="54">
        <f>I26-D26</f>
        <v>-60000</v>
      </c>
      <c r="K26" s="48">
        <f>(I26*100/D26)-100</f>
        <v>-100</v>
      </c>
      <c r="L26" s="54">
        <f>I26-H26</f>
        <v>-60000</v>
      </c>
      <c r="M26" s="48">
        <f>(I26*100/H26)-100</f>
        <v>-100</v>
      </c>
    </row>
    <row r="27" spans="1:13" s="5" customFormat="1" ht="30" x14ac:dyDescent="0.25">
      <c r="A27" s="47"/>
      <c r="B27" s="3">
        <v>16101</v>
      </c>
      <c r="C27" s="65" t="s">
        <v>20</v>
      </c>
      <c r="D27" s="60">
        <v>376882.09</v>
      </c>
      <c r="E27" s="60"/>
      <c r="F27" s="54"/>
      <c r="G27" s="48"/>
      <c r="H27" s="60">
        <f t="shared" si="6"/>
        <v>376882.09</v>
      </c>
      <c r="I27" s="60">
        <v>685357.64</v>
      </c>
      <c r="J27" s="54">
        <f>I27-D27</f>
        <v>308475.55</v>
      </c>
      <c r="K27" s="48">
        <f>(I27*100/D27)-100</f>
        <v>81.849352406212773</v>
      </c>
      <c r="L27" s="54">
        <f>I27-H27</f>
        <v>308475.55</v>
      </c>
      <c r="M27" s="48">
        <f>(I27*100/H27)-100</f>
        <v>81.849352406212773</v>
      </c>
    </row>
    <row r="28" spans="1:13" s="5" customFormat="1" x14ac:dyDescent="0.25">
      <c r="A28" s="47"/>
      <c r="B28" s="3">
        <v>17101</v>
      </c>
      <c r="C28" s="65" t="s">
        <v>21</v>
      </c>
      <c r="D28" s="60">
        <v>17884616.780000001</v>
      </c>
      <c r="E28" s="60"/>
      <c r="F28" s="54"/>
      <c r="G28" s="48"/>
      <c r="H28" s="60">
        <f t="shared" si="6"/>
        <v>17884616.780000001</v>
      </c>
      <c r="I28" s="60">
        <v>17577444.399999999</v>
      </c>
      <c r="J28" s="54">
        <f>I28-D28</f>
        <v>-307172.38000000268</v>
      </c>
      <c r="K28" s="48">
        <f>(I28*100/D28)-100</f>
        <v>-1.7175228509425438</v>
      </c>
      <c r="L28" s="54">
        <f>I28-H28</f>
        <v>-307172.38000000268</v>
      </c>
      <c r="M28" s="48">
        <f>(I28*100/H28)-100</f>
        <v>-1.7175228509425438</v>
      </c>
    </row>
    <row r="29" spans="1:13" s="5" customFormat="1" x14ac:dyDescent="0.25">
      <c r="A29" s="47"/>
      <c r="B29" s="3"/>
      <c r="C29" s="65"/>
      <c r="D29" s="60"/>
      <c r="E29" s="60"/>
      <c r="F29" s="54"/>
      <c r="G29" s="48"/>
      <c r="H29" s="60"/>
      <c r="I29" s="60"/>
      <c r="J29" s="54"/>
      <c r="K29" s="48"/>
      <c r="L29" s="54"/>
      <c r="M29" s="48"/>
    </row>
    <row r="30" spans="1:13" s="5" customFormat="1" x14ac:dyDescent="0.25">
      <c r="A30" s="1">
        <v>20000</v>
      </c>
      <c r="B30" s="2" t="s">
        <v>22</v>
      </c>
      <c r="C30" s="64"/>
      <c r="D30" s="59">
        <f t="shared" ref="D30:J30" si="9">SUM(D31:D46)</f>
        <v>354104.91</v>
      </c>
      <c r="E30" s="59">
        <f t="shared" si="9"/>
        <v>0</v>
      </c>
      <c r="F30" s="53">
        <f t="shared" si="9"/>
        <v>0</v>
      </c>
      <c r="G30" s="46">
        <f t="shared" si="9"/>
        <v>0</v>
      </c>
      <c r="H30" s="59">
        <f t="shared" si="9"/>
        <v>354104.91</v>
      </c>
      <c r="I30" s="59">
        <f t="shared" si="9"/>
        <v>1247450.2140000002</v>
      </c>
      <c r="J30" s="53">
        <f t="shared" si="9"/>
        <v>893345.304</v>
      </c>
      <c r="K30" s="46">
        <f>(I30*100/D30)-100</f>
        <v>252.28266504409675</v>
      </c>
      <c r="L30" s="53">
        <f>SUM(L31:L46)</f>
        <v>893345.304</v>
      </c>
      <c r="M30" s="46">
        <f>(I30*100/H30)-100</f>
        <v>252.28266504409675</v>
      </c>
    </row>
    <row r="31" spans="1:13" s="5" customFormat="1" x14ac:dyDescent="0.25">
      <c r="A31" s="47"/>
      <c r="B31" s="3">
        <v>21101</v>
      </c>
      <c r="C31" s="65" t="s">
        <v>23</v>
      </c>
      <c r="D31" s="60">
        <v>43850.879999999997</v>
      </c>
      <c r="E31" s="60"/>
      <c r="F31" s="54"/>
      <c r="G31" s="48"/>
      <c r="H31" s="60">
        <f t="shared" si="6"/>
        <v>43850.879999999997</v>
      </c>
      <c r="I31" s="60">
        <v>43850.879999999997</v>
      </c>
      <c r="J31" s="54">
        <f>I31-D31</f>
        <v>0</v>
      </c>
      <c r="K31" s="48">
        <f>(I31*100/D31)-100</f>
        <v>0</v>
      </c>
      <c r="L31" s="54">
        <f>I31-H31</f>
        <v>0</v>
      </c>
      <c r="M31" s="48">
        <f>(I31*100/H31)-100</f>
        <v>0</v>
      </c>
    </row>
    <row r="32" spans="1:13" s="5" customFormat="1" ht="30" x14ac:dyDescent="0.25">
      <c r="A32" s="47"/>
      <c r="B32" s="3">
        <v>21201</v>
      </c>
      <c r="C32" s="65" t="s">
        <v>24</v>
      </c>
      <c r="D32" s="60">
        <v>1896.36</v>
      </c>
      <c r="E32" s="60"/>
      <c r="F32" s="54"/>
      <c r="G32" s="48"/>
      <c r="H32" s="60">
        <f t="shared" si="6"/>
        <v>1896.36</v>
      </c>
      <c r="I32" s="60">
        <v>1896.36</v>
      </c>
      <c r="J32" s="54">
        <f t="shared" ref="J32:J46" si="10">I32-D32</f>
        <v>0</v>
      </c>
      <c r="K32" s="48">
        <f t="shared" ref="K32:K46" si="11">(I32*100/D32)-100</f>
        <v>0</v>
      </c>
      <c r="L32" s="54">
        <f t="shared" ref="L32:L46" si="12">I32-H32</f>
        <v>0</v>
      </c>
      <c r="M32" s="48">
        <f t="shared" ref="M32:M46" si="13">(I32*100/H32)-100</f>
        <v>0</v>
      </c>
    </row>
    <row r="33" spans="1:13" s="5" customFormat="1" ht="45" x14ac:dyDescent="0.25">
      <c r="A33" s="47"/>
      <c r="B33" s="3">
        <v>21401</v>
      </c>
      <c r="C33" s="65" t="s">
        <v>25</v>
      </c>
      <c r="D33" s="60">
        <v>13717.8</v>
      </c>
      <c r="E33" s="60"/>
      <c r="F33" s="54"/>
      <c r="G33" s="48"/>
      <c r="H33" s="60">
        <f t="shared" si="6"/>
        <v>13717.8</v>
      </c>
      <c r="I33" s="60">
        <v>14129.333999999999</v>
      </c>
      <c r="J33" s="54">
        <f t="shared" si="10"/>
        <v>411.53399999999965</v>
      </c>
      <c r="K33" s="48">
        <f t="shared" si="11"/>
        <v>3</v>
      </c>
      <c r="L33" s="54">
        <f t="shared" si="12"/>
        <v>411.53399999999965</v>
      </c>
      <c r="M33" s="48">
        <f t="shared" si="13"/>
        <v>3</v>
      </c>
    </row>
    <row r="34" spans="1:13" s="5" customFormat="1" x14ac:dyDescent="0.25">
      <c r="A34" s="47"/>
      <c r="B34" s="3">
        <v>21501</v>
      </c>
      <c r="C34" s="65" t="s">
        <v>26</v>
      </c>
      <c r="D34" s="60"/>
      <c r="E34" s="60"/>
      <c r="F34" s="54"/>
      <c r="G34" s="48"/>
      <c r="H34" s="60">
        <f t="shared" si="6"/>
        <v>0</v>
      </c>
      <c r="I34" s="60">
        <v>12000</v>
      </c>
      <c r="J34" s="54">
        <f t="shared" si="10"/>
        <v>12000</v>
      </c>
      <c r="K34" s="48">
        <v>100</v>
      </c>
      <c r="L34" s="54">
        <f t="shared" si="12"/>
        <v>12000</v>
      </c>
      <c r="M34" s="48">
        <v>100</v>
      </c>
    </row>
    <row r="35" spans="1:13" s="5" customFormat="1" x14ac:dyDescent="0.25">
      <c r="A35" s="47"/>
      <c r="B35" s="3">
        <v>21601</v>
      </c>
      <c r="C35" s="65" t="s">
        <v>27</v>
      </c>
      <c r="D35" s="60">
        <v>13556.4</v>
      </c>
      <c r="E35" s="60"/>
      <c r="F35" s="54"/>
      <c r="G35" s="48"/>
      <c r="H35" s="60">
        <f t="shared" si="6"/>
        <v>13556.4</v>
      </c>
      <c r="I35" s="60">
        <v>13556.4</v>
      </c>
      <c r="J35" s="54">
        <f t="shared" si="10"/>
        <v>0</v>
      </c>
      <c r="K35" s="48">
        <f t="shared" si="11"/>
        <v>0</v>
      </c>
      <c r="L35" s="54">
        <f t="shared" si="12"/>
        <v>0</v>
      </c>
      <c r="M35" s="48">
        <f t="shared" si="13"/>
        <v>0</v>
      </c>
    </row>
    <row r="36" spans="1:13" s="5" customFormat="1" x14ac:dyDescent="0.25">
      <c r="A36" s="47"/>
      <c r="B36" s="3">
        <v>22104</v>
      </c>
      <c r="C36" s="65" t="s">
        <v>28</v>
      </c>
      <c r="D36" s="60">
        <v>16724.759999999998</v>
      </c>
      <c r="E36" s="60"/>
      <c r="F36" s="54"/>
      <c r="G36" s="48"/>
      <c r="H36" s="60">
        <f t="shared" si="6"/>
        <v>16724.759999999998</v>
      </c>
      <c r="I36" s="60">
        <v>16724.759999999998</v>
      </c>
      <c r="J36" s="54">
        <f t="shared" si="10"/>
        <v>0</v>
      </c>
      <c r="K36" s="48">
        <f t="shared" si="11"/>
        <v>0</v>
      </c>
      <c r="L36" s="54">
        <f t="shared" si="12"/>
        <v>0</v>
      </c>
      <c r="M36" s="48">
        <f t="shared" si="13"/>
        <v>0</v>
      </c>
    </row>
    <row r="37" spans="1:13" s="5" customFormat="1" x14ac:dyDescent="0.25">
      <c r="A37" s="47"/>
      <c r="B37" s="3">
        <v>22105</v>
      </c>
      <c r="C37" s="65" t="s">
        <v>29</v>
      </c>
      <c r="D37" s="60">
        <v>108662.28</v>
      </c>
      <c r="E37" s="60"/>
      <c r="F37" s="54"/>
      <c r="G37" s="48"/>
      <c r="H37" s="60">
        <f t="shared" si="6"/>
        <v>108662.28</v>
      </c>
      <c r="I37" s="60">
        <v>31720</v>
      </c>
      <c r="J37" s="54">
        <f t="shared" si="10"/>
        <v>-76942.28</v>
      </c>
      <c r="K37" s="48">
        <f t="shared" si="11"/>
        <v>-70.808637551135504</v>
      </c>
      <c r="L37" s="54">
        <f t="shared" si="12"/>
        <v>-76942.28</v>
      </c>
      <c r="M37" s="48">
        <f t="shared" si="13"/>
        <v>-70.808637551135504</v>
      </c>
    </row>
    <row r="38" spans="1:13" s="5" customFormat="1" x14ac:dyDescent="0.25">
      <c r="A38" s="47"/>
      <c r="B38" s="3">
        <v>22106</v>
      </c>
      <c r="C38" s="65" t="s">
        <v>30</v>
      </c>
      <c r="D38" s="60">
        <v>63019.56</v>
      </c>
      <c r="E38" s="60"/>
      <c r="F38" s="54"/>
      <c r="G38" s="48"/>
      <c r="H38" s="60">
        <f t="shared" si="6"/>
        <v>63019.56</v>
      </c>
      <c r="I38" s="60">
        <v>34110</v>
      </c>
      <c r="J38" s="54">
        <f t="shared" si="10"/>
        <v>-28909.559999999998</v>
      </c>
      <c r="K38" s="48">
        <f t="shared" si="11"/>
        <v>-45.873947707664094</v>
      </c>
      <c r="L38" s="54">
        <f t="shared" si="12"/>
        <v>-28909.559999999998</v>
      </c>
      <c r="M38" s="48">
        <f t="shared" si="13"/>
        <v>-45.873947707664094</v>
      </c>
    </row>
    <row r="39" spans="1:13" s="5" customFormat="1" x14ac:dyDescent="0.25">
      <c r="A39" s="47"/>
      <c r="B39" s="3">
        <v>24501</v>
      </c>
      <c r="C39" s="65" t="s">
        <v>31</v>
      </c>
      <c r="D39" s="60">
        <v>2400</v>
      </c>
      <c r="E39" s="60"/>
      <c r="F39" s="54"/>
      <c r="G39" s="48"/>
      <c r="H39" s="60">
        <f t="shared" si="6"/>
        <v>2400</v>
      </c>
      <c r="I39" s="60">
        <v>2472</v>
      </c>
      <c r="J39" s="54">
        <f t="shared" si="10"/>
        <v>72</v>
      </c>
      <c r="K39" s="48">
        <f t="shared" si="11"/>
        <v>3</v>
      </c>
      <c r="L39" s="54">
        <f t="shared" si="12"/>
        <v>72</v>
      </c>
      <c r="M39" s="48">
        <f t="shared" si="13"/>
        <v>3</v>
      </c>
    </row>
    <row r="40" spans="1:13" s="5" customFormat="1" x14ac:dyDescent="0.25">
      <c r="A40" s="47"/>
      <c r="B40" s="3">
        <v>24601</v>
      </c>
      <c r="C40" s="65" t="s">
        <v>32</v>
      </c>
      <c r="D40" s="60">
        <v>2599.92</v>
      </c>
      <c r="E40" s="60"/>
      <c r="F40" s="54"/>
      <c r="G40" s="48"/>
      <c r="H40" s="60">
        <f t="shared" si="6"/>
        <v>2599.92</v>
      </c>
      <c r="I40" s="60">
        <v>106341.96</v>
      </c>
      <c r="J40" s="54">
        <f t="shared" si="10"/>
        <v>103742.04000000001</v>
      </c>
      <c r="K40" s="48">
        <f t="shared" si="11"/>
        <v>3990.2012369611371</v>
      </c>
      <c r="L40" s="54">
        <f t="shared" si="12"/>
        <v>103742.04000000001</v>
      </c>
      <c r="M40" s="48">
        <f t="shared" si="13"/>
        <v>3990.2012369611371</v>
      </c>
    </row>
    <row r="41" spans="1:13" s="5" customFormat="1" ht="30" x14ac:dyDescent="0.25">
      <c r="A41" s="47"/>
      <c r="B41" s="3">
        <v>24901</v>
      </c>
      <c r="C41" s="65" t="s">
        <v>33</v>
      </c>
      <c r="D41" s="60">
        <v>3600</v>
      </c>
      <c r="E41" s="60"/>
      <c r="F41" s="54"/>
      <c r="G41" s="48"/>
      <c r="H41" s="60">
        <f t="shared" si="6"/>
        <v>3600</v>
      </c>
      <c r="I41" s="60">
        <v>3708</v>
      </c>
      <c r="J41" s="54">
        <f t="shared" si="10"/>
        <v>108</v>
      </c>
      <c r="K41" s="48">
        <f t="shared" si="11"/>
        <v>3</v>
      </c>
      <c r="L41" s="54">
        <f t="shared" si="12"/>
        <v>108</v>
      </c>
      <c r="M41" s="48">
        <f t="shared" si="13"/>
        <v>3</v>
      </c>
    </row>
    <row r="42" spans="1:13" s="5" customFormat="1" x14ac:dyDescent="0.25">
      <c r="A42" s="47"/>
      <c r="B42" s="3">
        <v>26101</v>
      </c>
      <c r="C42" s="65" t="s">
        <v>34</v>
      </c>
      <c r="D42" s="60">
        <v>76100.52</v>
      </c>
      <c r="E42" s="60"/>
      <c r="F42" s="54"/>
      <c r="G42" s="48"/>
      <c r="H42" s="60">
        <f t="shared" si="6"/>
        <v>76100.52</v>
      </c>
      <c r="I42" s="60">
        <v>76100.52</v>
      </c>
      <c r="J42" s="54">
        <f t="shared" si="10"/>
        <v>0</v>
      </c>
      <c r="K42" s="48">
        <f t="shared" si="11"/>
        <v>0</v>
      </c>
      <c r="L42" s="54">
        <f t="shared" si="12"/>
        <v>0</v>
      </c>
      <c r="M42" s="48">
        <f t="shared" si="13"/>
        <v>0</v>
      </c>
    </row>
    <row r="43" spans="1:13" s="5" customFormat="1" x14ac:dyDescent="0.25">
      <c r="A43" s="47"/>
      <c r="B43" s="3">
        <v>29101</v>
      </c>
      <c r="C43" s="65" t="s">
        <v>35</v>
      </c>
      <c r="D43" s="60">
        <v>2400</v>
      </c>
      <c r="E43" s="60"/>
      <c r="F43" s="54"/>
      <c r="G43" s="48"/>
      <c r="H43" s="60">
        <f t="shared" si="6"/>
        <v>2400</v>
      </c>
      <c r="I43" s="60">
        <v>5280</v>
      </c>
      <c r="J43" s="54">
        <f t="shared" si="10"/>
        <v>2880</v>
      </c>
      <c r="K43" s="48">
        <f t="shared" si="11"/>
        <v>120</v>
      </c>
      <c r="L43" s="54">
        <f t="shared" si="12"/>
        <v>2880</v>
      </c>
      <c r="M43" s="48">
        <f t="shared" si="13"/>
        <v>120</v>
      </c>
    </row>
    <row r="44" spans="1:13" s="5" customFormat="1" ht="30" x14ac:dyDescent="0.25">
      <c r="A44" s="47"/>
      <c r="B44" s="3">
        <v>29201</v>
      </c>
      <c r="C44" s="65" t="s">
        <v>36</v>
      </c>
      <c r="D44" s="60">
        <v>1200</v>
      </c>
      <c r="E44" s="60"/>
      <c r="F44" s="54"/>
      <c r="G44" s="48"/>
      <c r="H44" s="60">
        <f t="shared" si="6"/>
        <v>1200</v>
      </c>
      <c r="I44" s="60">
        <v>2640</v>
      </c>
      <c r="J44" s="54">
        <f t="shared" si="10"/>
        <v>1440</v>
      </c>
      <c r="K44" s="48">
        <f t="shared" si="11"/>
        <v>120</v>
      </c>
      <c r="L44" s="54">
        <f t="shared" si="12"/>
        <v>1440</v>
      </c>
      <c r="M44" s="48">
        <f t="shared" si="13"/>
        <v>120</v>
      </c>
    </row>
    <row r="45" spans="1:13" s="5" customFormat="1" ht="30" x14ac:dyDescent="0.25">
      <c r="A45" s="47"/>
      <c r="B45" s="3">
        <v>29301</v>
      </c>
      <c r="C45" s="65" t="s">
        <v>37</v>
      </c>
      <c r="D45" s="60">
        <v>3600</v>
      </c>
      <c r="E45" s="60"/>
      <c r="F45" s="54"/>
      <c r="G45" s="48"/>
      <c r="H45" s="60">
        <f t="shared" si="6"/>
        <v>3600</v>
      </c>
      <c r="I45" s="60">
        <v>7920</v>
      </c>
      <c r="J45" s="54">
        <f t="shared" si="10"/>
        <v>4320</v>
      </c>
      <c r="K45" s="48">
        <f t="shared" si="11"/>
        <v>120</v>
      </c>
      <c r="L45" s="54">
        <f t="shared" si="12"/>
        <v>4320</v>
      </c>
      <c r="M45" s="48">
        <f t="shared" si="13"/>
        <v>120</v>
      </c>
    </row>
    <row r="46" spans="1:13" s="5" customFormat="1" ht="45" x14ac:dyDescent="0.25">
      <c r="A46" s="47"/>
      <c r="B46" s="3">
        <v>29401</v>
      </c>
      <c r="C46" s="65" t="s">
        <v>38</v>
      </c>
      <c r="D46" s="60">
        <v>776.43</v>
      </c>
      <c r="E46" s="60"/>
      <c r="F46" s="54"/>
      <c r="G46" s="48"/>
      <c r="H46" s="60">
        <f t="shared" si="6"/>
        <v>776.43</v>
      </c>
      <c r="I46" s="60">
        <v>875000</v>
      </c>
      <c r="J46" s="54">
        <f t="shared" si="10"/>
        <v>874223.57</v>
      </c>
      <c r="K46" s="48">
        <f t="shared" si="11"/>
        <v>112595.28482928275</v>
      </c>
      <c r="L46" s="54">
        <f t="shared" si="12"/>
        <v>874223.57</v>
      </c>
      <c r="M46" s="48">
        <f t="shared" si="13"/>
        <v>112595.28482928275</v>
      </c>
    </row>
    <row r="47" spans="1:13" s="5" customFormat="1" x14ac:dyDescent="0.25">
      <c r="A47" s="47"/>
      <c r="B47" s="3"/>
      <c r="C47" s="65"/>
      <c r="D47" s="60"/>
      <c r="E47" s="60"/>
      <c r="F47" s="54"/>
      <c r="G47" s="48"/>
      <c r="H47" s="60"/>
      <c r="I47" s="60"/>
      <c r="J47" s="54"/>
      <c r="K47" s="48"/>
      <c r="L47" s="54"/>
      <c r="M47" s="48"/>
    </row>
    <row r="48" spans="1:13" s="5" customFormat="1" x14ac:dyDescent="0.25">
      <c r="A48" s="1">
        <v>30000</v>
      </c>
      <c r="B48" s="2" t="s">
        <v>39</v>
      </c>
      <c r="C48" s="64"/>
      <c r="D48" s="59">
        <f t="shared" ref="D48:J48" si="14">SUM(D49:D72)</f>
        <v>5532087.2400000012</v>
      </c>
      <c r="E48" s="59">
        <f t="shared" si="14"/>
        <v>0</v>
      </c>
      <c r="F48" s="53">
        <f t="shared" si="14"/>
        <v>0</v>
      </c>
      <c r="G48" s="46">
        <f t="shared" si="14"/>
        <v>0</v>
      </c>
      <c r="H48" s="59">
        <f t="shared" si="14"/>
        <v>5532087.2400000012</v>
      </c>
      <c r="I48" s="59">
        <f t="shared" si="14"/>
        <v>9323112.3499999996</v>
      </c>
      <c r="J48" s="53">
        <f t="shared" si="14"/>
        <v>3791025.1099999989</v>
      </c>
      <c r="K48" s="46">
        <f>(I48*100/D48)-100</f>
        <v>68.527934313631647</v>
      </c>
      <c r="L48" s="53">
        <f>SUM(L49:L72)</f>
        <v>3791025.1099999989</v>
      </c>
      <c r="M48" s="46">
        <f>(I48*100/H48)-100</f>
        <v>68.527934313631647</v>
      </c>
    </row>
    <row r="49" spans="1:13" s="5" customFormat="1" x14ac:dyDescent="0.25">
      <c r="A49" s="47"/>
      <c r="B49" s="3">
        <v>31101</v>
      </c>
      <c r="C49" s="65" t="s">
        <v>40</v>
      </c>
      <c r="D49" s="60">
        <v>561640.56000000006</v>
      </c>
      <c r="E49" s="60"/>
      <c r="F49" s="54"/>
      <c r="G49" s="48"/>
      <c r="H49" s="60">
        <f t="shared" si="6"/>
        <v>561640.56000000006</v>
      </c>
      <c r="I49" s="60">
        <v>160000</v>
      </c>
      <c r="J49" s="54">
        <f t="shared" ref="J49:J72" si="15">I49-D49</f>
        <v>-401640.56000000006</v>
      </c>
      <c r="K49" s="48">
        <f>(I49*100/D49)-100</f>
        <v>-71.512028974545572</v>
      </c>
      <c r="L49" s="54">
        <f t="shared" ref="L49:L72" si="16">I49-H49</f>
        <v>-401640.56000000006</v>
      </c>
      <c r="M49" s="48">
        <f>(I49*100/H49)-100</f>
        <v>-71.512028974545572</v>
      </c>
    </row>
    <row r="50" spans="1:13" s="5" customFormat="1" x14ac:dyDescent="0.25">
      <c r="A50" s="47"/>
      <c r="B50" s="3">
        <v>31401</v>
      </c>
      <c r="C50" s="65" t="s">
        <v>41</v>
      </c>
      <c r="D50" s="60">
        <v>3000</v>
      </c>
      <c r="E50" s="60"/>
      <c r="F50" s="54"/>
      <c r="G50" s="48"/>
      <c r="H50" s="60">
        <f t="shared" si="6"/>
        <v>3000</v>
      </c>
      <c r="I50" s="60">
        <v>3000</v>
      </c>
      <c r="J50" s="54">
        <f t="shared" si="15"/>
        <v>0</v>
      </c>
      <c r="K50" s="48">
        <f>(I50*100/D50)-100</f>
        <v>0</v>
      </c>
      <c r="L50" s="54">
        <f t="shared" si="16"/>
        <v>0</v>
      </c>
      <c r="M50" s="48">
        <f>(I50*100/H50)-100</f>
        <v>0</v>
      </c>
    </row>
    <row r="51" spans="1:13" s="5" customFormat="1" x14ac:dyDescent="0.25">
      <c r="A51" s="47"/>
      <c r="B51" s="3">
        <v>31501</v>
      </c>
      <c r="C51" s="65" t="s">
        <v>42</v>
      </c>
      <c r="D51" s="60">
        <v>11021.76</v>
      </c>
      <c r="E51" s="60"/>
      <c r="F51" s="54"/>
      <c r="G51" s="48"/>
      <c r="H51" s="60">
        <f t="shared" si="6"/>
        <v>11021.76</v>
      </c>
      <c r="I51" s="60">
        <v>23964</v>
      </c>
      <c r="J51" s="54">
        <f t="shared" si="15"/>
        <v>12942.24</v>
      </c>
      <c r="K51" s="48">
        <f>(I51*100/D51)-100</f>
        <v>117.42444037975787</v>
      </c>
      <c r="L51" s="54">
        <f t="shared" si="16"/>
        <v>12942.24</v>
      </c>
      <c r="M51" s="48">
        <f>(I51*100/H51)-100</f>
        <v>117.42444037975787</v>
      </c>
    </row>
    <row r="52" spans="1:13" s="5" customFormat="1" ht="30" x14ac:dyDescent="0.25">
      <c r="A52" s="47"/>
      <c r="B52" s="3">
        <v>31701</v>
      </c>
      <c r="C52" s="65" t="s">
        <v>78</v>
      </c>
      <c r="D52" s="60"/>
      <c r="E52" s="60"/>
      <c r="F52" s="54"/>
      <c r="G52" s="48"/>
      <c r="H52" s="60">
        <f t="shared" si="6"/>
        <v>0</v>
      </c>
      <c r="I52" s="60">
        <v>0</v>
      </c>
      <c r="J52" s="54">
        <f t="shared" si="15"/>
        <v>0</v>
      </c>
      <c r="K52" s="48"/>
      <c r="L52" s="54">
        <f t="shared" si="16"/>
        <v>0</v>
      </c>
      <c r="M52" s="48"/>
    </row>
    <row r="53" spans="1:13" s="5" customFormat="1" x14ac:dyDescent="0.25">
      <c r="A53" s="47"/>
      <c r="B53" s="3">
        <v>31801</v>
      </c>
      <c r="C53" s="65" t="s">
        <v>79</v>
      </c>
      <c r="D53" s="60"/>
      <c r="E53" s="60"/>
      <c r="F53" s="54"/>
      <c r="G53" s="48"/>
      <c r="H53" s="60">
        <f t="shared" si="6"/>
        <v>0</v>
      </c>
      <c r="I53" s="60">
        <v>0</v>
      </c>
      <c r="J53" s="54">
        <f t="shared" si="15"/>
        <v>0</v>
      </c>
      <c r="K53" s="48"/>
      <c r="L53" s="54">
        <f t="shared" si="16"/>
        <v>0</v>
      </c>
      <c r="M53" s="48"/>
    </row>
    <row r="54" spans="1:13" s="5" customFormat="1" x14ac:dyDescent="0.25">
      <c r="A54" s="47"/>
      <c r="B54" s="3">
        <v>32201</v>
      </c>
      <c r="C54" s="65" t="s">
        <v>43</v>
      </c>
      <c r="D54" s="60">
        <v>740829.72</v>
      </c>
      <c r="E54" s="60"/>
      <c r="F54" s="54"/>
      <c r="G54" s="48"/>
      <c r="H54" s="60">
        <f t="shared" si="6"/>
        <v>740829.72</v>
      </c>
      <c r="I54" s="60">
        <v>664865.15</v>
      </c>
      <c r="J54" s="54">
        <f t="shared" si="15"/>
        <v>-75964.569999999949</v>
      </c>
      <c r="K54" s="48">
        <f>(I54*100/D54)-100</f>
        <v>-10.2539852207873</v>
      </c>
      <c r="L54" s="54">
        <f t="shared" si="16"/>
        <v>-75964.569999999949</v>
      </c>
      <c r="M54" s="48">
        <f>(I54*100/H54)-100</f>
        <v>-10.2539852207873</v>
      </c>
    </row>
    <row r="55" spans="1:13" s="5" customFormat="1" ht="45" x14ac:dyDescent="0.25">
      <c r="A55" s="47"/>
      <c r="B55" s="3">
        <v>32301</v>
      </c>
      <c r="C55" s="65" t="s">
        <v>44</v>
      </c>
      <c r="D55" s="60">
        <v>1731990.36</v>
      </c>
      <c r="E55" s="60"/>
      <c r="F55" s="54"/>
      <c r="G55" s="48"/>
      <c r="H55" s="60">
        <f t="shared" si="6"/>
        <v>1731990.36</v>
      </c>
      <c r="I55" s="60">
        <v>3250000</v>
      </c>
      <c r="J55" s="54">
        <f t="shared" si="15"/>
        <v>1518009.64</v>
      </c>
      <c r="K55" s="48">
        <f>(I55*100/D55)-100</f>
        <v>87.645386201803092</v>
      </c>
      <c r="L55" s="54">
        <f t="shared" si="16"/>
        <v>1518009.64</v>
      </c>
      <c r="M55" s="48">
        <f>(I55*100/H55)-100</f>
        <v>87.645386201803092</v>
      </c>
    </row>
    <row r="56" spans="1:13" s="5" customFormat="1" x14ac:dyDescent="0.25">
      <c r="A56" s="47"/>
      <c r="B56" s="3">
        <v>33401</v>
      </c>
      <c r="C56" s="65" t="s">
        <v>45</v>
      </c>
      <c r="D56" s="60">
        <v>928327.44</v>
      </c>
      <c r="E56" s="60"/>
      <c r="F56" s="54"/>
      <c r="G56" s="48"/>
      <c r="H56" s="60">
        <f t="shared" si="6"/>
        <v>928327.44</v>
      </c>
      <c r="I56" s="60">
        <v>908900</v>
      </c>
      <c r="J56" s="54">
        <f t="shared" si="15"/>
        <v>-19427.439999999944</v>
      </c>
      <c r="K56" s="48">
        <f>(I56*100/D56)-100</f>
        <v>-2.0927357269542739</v>
      </c>
      <c r="L56" s="54">
        <f t="shared" si="16"/>
        <v>-19427.439999999944</v>
      </c>
      <c r="M56" s="48">
        <f>(I56*100/H56)-100</f>
        <v>-2.0927357269542739</v>
      </c>
    </row>
    <row r="57" spans="1:13" ht="30" x14ac:dyDescent="0.25">
      <c r="A57" s="47"/>
      <c r="B57" s="3">
        <v>33601</v>
      </c>
      <c r="C57" s="65" t="s">
        <v>46</v>
      </c>
      <c r="D57" s="60">
        <v>2400</v>
      </c>
      <c r="E57" s="60"/>
      <c r="F57" s="54"/>
      <c r="G57" s="48"/>
      <c r="H57" s="60">
        <f t="shared" si="6"/>
        <v>2400</v>
      </c>
      <c r="I57" s="60">
        <v>2400</v>
      </c>
      <c r="J57" s="54">
        <f t="shared" si="15"/>
        <v>0</v>
      </c>
      <c r="K57" s="48">
        <f>(I57*100/D57)-100</f>
        <v>0</v>
      </c>
      <c r="L57" s="54">
        <f t="shared" si="16"/>
        <v>0</v>
      </c>
      <c r="M57" s="48">
        <f>(I57*100/H57)-100</f>
        <v>0</v>
      </c>
    </row>
    <row r="58" spans="1:13" x14ac:dyDescent="0.25">
      <c r="A58" s="47"/>
      <c r="B58" s="3">
        <v>33602</v>
      </c>
      <c r="C58" s="65" t="s">
        <v>47</v>
      </c>
      <c r="D58" s="60">
        <v>347.04</v>
      </c>
      <c r="E58" s="60"/>
      <c r="F58" s="54"/>
      <c r="G58" s="48"/>
      <c r="H58" s="60">
        <f t="shared" si="6"/>
        <v>347.04</v>
      </c>
      <c r="I58" s="60">
        <v>16500</v>
      </c>
      <c r="J58" s="54">
        <f t="shared" si="15"/>
        <v>16152.96</v>
      </c>
      <c r="K58" s="48">
        <f>(I58*100/D58)-100</f>
        <v>4654.4951590594737</v>
      </c>
      <c r="L58" s="54">
        <f t="shared" si="16"/>
        <v>16152.96</v>
      </c>
      <c r="M58" s="48">
        <f>(I58*100/H58)-100</f>
        <v>4654.4951590594737</v>
      </c>
    </row>
    <row r="59" spans="1:13" x14ac:dyDescent="0.25">
      <c r="A59" s="47"/>
      <c r="B59" s="3">
        <v>33801</v>
      </c>
      <c r="C59" s="65" t="s">
        <v>77</v>
      </c>
      <c r="D59" s="60"/>
      <c r="E59" s="60"/>
      <c r="F59" s="54"/>
      <c r="G59" s="48"/>
      <c r="H59" s="60">
        <f t="shared" si="6"/>
        <v>0</v>
      </c>
      <c r="I59" s="60">
        <v>2566200</v>
      </c>
      <c r="J59" s="54">
        <f t="shared" si="15"/>
        <v>2566200</v>
      </c>
      <c r="K59" s="48">
        <v>100</v>
      </c>
      <c r="L59" s="54">
        <f t="shared" si="16"/>
        <v>2566200</v>
      </c>
      <c r="M59" s="48">
        <v>100</v>
      </c>
    </row>
    <row r="60" spans="1:13" ht="30" x14ac:dyDescent="0.25">
      <c r="A60" s="47"/>
      <c r="B60" s="3">
        <v>34101</v>
      </c>
      <c r="C60" s="65" t="s">
        <v>48</v>
      </c>
      <c r="D60" s="60">
        <v>505326.72</v>
      </c>
      <c r="E60" s="60"/>
      <c r="F60" s="54"/>
      <c r="G60" s="48"/>
      <c r="H60" s="60">
        <f t="shared" si="6"/>
        <v>505326.72</v>
      </c>
      <c r="I60" s="60">
        <v>510000</v>
      </c>
      <c r="J60" s="54">
        <f t="shared" si="15"/>
        <v>4673.2800000000279</v>
      </c>
      <c r="K60" s="48">
        <f>(I60*100/D60)-100</f>
        <v>0.92480365969962008</v>
      </c>
      <c r="L60" s="54">
        <f t="shared" si="16"/>
        <v>4673.2800000000279</v>
      </c>
      <c r="M60" s="48">
        <f>(I60*100/H60)-100</f>
        <v>0.92480365969962008</v>
      </c>
    </row>
    <row r="61" spans="1:13" x14ac:dyDescent="0.25">
      <c r="A61" s="47"/>
      <c r="B61" s="3">
        <v>34302</v>
      </c>
      <c r="C61" s="65" t="s">
        <v>49</v>
      </c>
      <c r="D61" s="60">
        <v>477725.28</v>
      </c>
      <c r="E61" s="60"/>
      <c r="F61" s="54"/>
      <c r="G61" s="48"/>
      <c r="H61" s="60">
        <f t="shared" si="6"/>
        <v>477725.28</v>
      </c>
      <c r="I61" s="60">
        <v>576000</v>
      </c>
      <c r="J61" s="54">
        <f t="shared" si="15"/>
        <v>98274.719999999972</v>
      </c>
      <c r="K61" s="48">
        <f>(I61*100/D61)-100</f>
        <v>20.571387806816503</v>
      </c>
      <c r="L61" s="54">
        <f t="shared" si="16"/>
        <v>98274.719999999972</v>
      </c>
      <c r="M61" s="48">
        <f>(I61*100/H61)-100</f>
        <v>20.571387806816503</v>
      </c>
    </row>
    <row r="62" spans="1:13" ht="30" x14ac:dyDescent="0.25">
      <c r="A62" s="47"/>
      <c r="B62" s="3">
        <v>35101</v>
      </c>
      <c r="C62" s="65" t="s">
        <v>50</v>
      </c>
      <c r="D62" s="60">
        <v>170000.04</v>
      </c>
      <c r="E62" s="60"/>
      <c r="F62" s="54"/>
      <c r="G62" s="48"/>
      <c r="H62" s="60">
        <f t="shared" si="6"/>
        <v>170000.04</v>
      </c>
      <c r="I62" s="60">
        <v>0</v>
      </c>
      <c r="J62" s="54">
        <f t="shared" si="15"/>
        <v>-170000.04</v>
      </c>
      <c r="K62" s="48">
        <f>(I62*100/D62)-100</f>
        <v>-100</v>
      </c>
      <c r="L62" s="54">
        <f t="shared" si="16"/>
        <v>-170000.04</v>
      </c>
      <c r="M62" s="48">
        <f>(I62*100/H62)-100</f>
        <v>-100</v>
      </c>
    </row>
    <row r="63" spans="1:13" ht="45" x14ac:dyDescent="0.25">
      <c r="A63" s="47"/>
      <c r="B63" s="3">
        <v>35201</v>
      </c>
      <c r="C63" s="65" t="s">
        <v>51</v>
      </c>
      <c r="D63" s="60">
        <v>6600</v>
      </c>
      <c r="E63" s="60"/>
      <c r="F63" s="54"/>
      <c r="G63" s="48"/>
      <c r="H63" s="60">
        <f t="shared" si="6"/>
        <v>6600</v>
      </c>
      <c r="I63" s="60">
        <v>9320</v>
      </c>
      <c r="J63" s="54">
        <f t="shared" si="15"/>
        <v>2720</v>
      </c>
      <c r="K63" s="48">
        <f>(I63*100/D63)-100</f>
        <v>41.212121212121218</v>
      </c>
      <c r="L63" s="54">
        <f t="shared" si="16"/>
        <v>2720</v>
      </c>
      <c r="M63" s="48">
        <f>(I63*100/H63)-100</f>
        <v>41.212121212121218</v>
      </c>
    </row>
    <row r="64" spans="1:13" x14ac:dyDescent="0.25">
      <c r="A64" s="47"/>
      <c r="B64" s="3">
        <v>35802</v>
      </c>
      <c r="C64" s="65" t="s">
        <v>52</v>
      </c>
      <c r="D64" s="60">
        <v>6613.2</v>
      </c>
      <c r="E64" s="60"/>
      <c r="F64" s="54"/>
      <c r="G64" s="48"/>
      <c r="H64" s="60">
        <f t="shared" si="6"/>
        <v>6613.2</v>
      </c>
      <c r="I64" s="60">
        <v>6613.2</v>
      </c>
      <c r="J64" s="54">
        <f t="shared" si="15"/>
        <v>0</v>
      </c>
      <c r="K64" s="48">
        <f>(I64*100/D64)-100</f>
        <v>0</v>
      </c>
      <c r="L64" s="54">
        <f t="shared" si="16"/>
        <v>0</v>
      </c>
      <c r="M64" s="48">
        <f>(I64*100/H64)-100</f>
        <v>0</v>
      </c>
    </row>
    <row r="65" spans="1:13" x14ac:dyDescent="0.25">
      <c r="A65" s="47"/>
      <c r="B65" s="3">
        <v>37101</v>
      </c>
      <c r="C65" s="65" t="s">
        <v>75</v>
      </c>
      <c r="D65" s="60"/>
      <c r="E65" s="60"/>
      <c r="F65" s="54"/>
      <c r="G65" s="48"/>
      <c r="H65" s="60">
        <f t="shared" si="6"/>
        <v>0</v>
      </c>
      <c r="I65" s="60">
        <v>18000</v>
      </c>
      <c r="J65" s="54">
        <f t="shared" si="15"/>
        <v>18000</v>
      </c>
      <c r="K65" s="48">
        <v>100</v>
      </c>
      <c r="L65" s="54">
        <f t="shared" si="16"/>
        <v>18000</v>
      </c>
      <c r="M65" s="48">
        <v>100</v>
      </c>
    </row>
    <row r="66" spans="1:13" x14ac:dyDescent="0.25">
      <c r="A66" s="47"/>
      <c r="B66" s="3">
        <v>37201</v>
      </c>
      <c r="C66" s="65" t="s">
        <v>76</v>
      </c>
      <c r="D66" s="60"/>
      <c r="E66" s="60"/>
      <c r="F66" s="54"/>
      <c r="G66" s="48"/>
      <c r="H66" s="60">
        <f t="shared" si="6"/>
        <v>0</v>
      </c>
      <c r="I66" s="60">
        <v>800</v>
      </c>
      <c r="J66" s="54">
        <f t="shared" si="15"/>
        <v>800</v>
      </c>
      <c r="K66" s="48">
        <v>100</v>
      </c>
      <c r="L66" s="54">
        <f t="shared" si="16"/>
        <v>800</v>
      </c>
      <c r="M66" s="48">
        <v>100</v>
      </c>
    </row>
    <row r="67" spans="1:13" x14ac:dyDescent="0.25">
      <c r="A67" s="47"/>
      <c r="B67" s="3">
        <v>37501</v>
      </c>
      <c r="C67" s="65" t="s">
        <v>53</v>
      </c>
      <c r="D67" s="60">
        <v>42649.08</v>
      </c>
      <c r="E67" s="60"/>
      <c r="F67" s="54"/>
      <c r="G67" s="48"/>
      <c r="H67" s="60">
        <f t="shared" si="6"/>
        <v>42649.08</v>
      </c>
      <c r="I67" s="60">
        <v>76850</v>
      </c>
      <c r="J67" s="54">
        <f t="shared" si="15"/>
        <v>34200.92</v>
      </c>
      <c r="K67" s="48">
        <f t="shared" ref="K67:K72" si="17">(I67*100/D67)-100</f>
        <v>80.191460167487776</v>
      </c>
      <c r="L67" s="54">
        <f t="shared" si="16"/>
        <v>34200.92</v>
      </c>
      <c r="M67" s="48">
        <f t="shared" ref="M67:M72" si="18">(I67*100/H67)-100</f>
        <v>80.191460167487776</v>
      </c>
    </row>
    <row r="68" spans="1:13" x14ac:dyDescent="0.25">
      <c r="A68" s="47"/>
      <c r="B68" s="3">
        <v>37502</v>
      </c>
      <c r="C68" s="65" t="s">
        <v>54</v>
      </c>
      <c r="D68" s="60">
        <v>37492.44</v>
      </c>
      <c r="E68" s="60"/>
      <c r="F68" s="54"/>
      <c r="G68" s="48"/>
      <c r="H68" s="60">
        <f t="shared" si="6"/>
        <v>37492.44</v>
      </c>
      <c r="I68" s="60">
        <v>122800</v>
      </c>
      <c r="J68" s="54">
        <f t="shared" si="15"/>
        <v>85307.56</v>
      </c>
      <c r="K68" s="48">
        <f t="shared" si="17"/>
        <v>227.53269725843393</v>
      </c>
      <c r="L68" s="54">
        <f t="shared" si="16"/>
        <v>85307.56</v>
      </c>
      <c r="M68" s="48">
        <f t="shared" si="18"/>
        <v>227.53269725843393</v>
      </c>
    </row>
    <row r="69" spans="1:13" x14ac:dyDescent="0.25">
      <c r="A69" s="47"/>
      <c r="B69" s="3">
        <v>37902</v>
      </c>
      <c r="C69" s="65" t="s">
        <v>55</v>
      </c>
      <c r="D69" s="60">
        <v>19581.240000000002</v>
      </c>
      <c r="E69" s="60"/>
      <c r="F69" s="54"/>
      <c r="G69" s="48"/>
      <c r="H69" s="60">
        <f t="shared" si="6"/>
        <v>19581.240000000002</v>
      </c>
      <c r="I69" s="60">
        <v>26640</v>
      </c>
      <c r="J69" s="54">
        <f t="shared" si="15"/>
        <v>7058.7599999999984</v>
      </c>
      <c r="K69" s="48">
        <f t="shared" si="17"/>
        <v>36.048585278562541</v>
      </c>
      <c r="L69" s="54">
        <f t="shared" si="16"/>
        <v>7058.7599999999984</v>
      </c>
      <c r="M69" s="48">
        <f t="shared" si="18"/>
        <v>36.048585278562541</v>
      </c>
    </row>
    <row r="70" spans="1:13" x14ac:dyDescent="0.25">
      <c r="A70" s="47"/>
      <c r="B70" s="3">
        <v>37903</v>
      </c>
      <c r="C70" s="65" t="s">
        <v>56</v>
      </c>
      <c r="D70" s="60">
        <v>251386.68</v>
      </c>
      <c r="E70" s="60"/>
      <c r="F70" s="54"/>
      <c r="G70" s="48"/>
      <c r="H70" s="60">
        <f t="shared" si="6"/>
        <v>251386.68</v>
      </c>
      <c r="I70" s="60">
        <v>327760</v>
      </c>
      <c r="J70" s="54">
        <f t="shared" si="15"/>
        <v>76373.320000000007</v>
      </c>
      <c r="K70" s="48">
        <f t="shared" si="17"/>
        <v>30.380814130645263</v>
      </c>
      <c r="L70" s="54">
        <f t="shared" si="16"/>
        <v>76373.320000000007</v>
      </c>
      <c r="M70" s="48">
        <f t="shared" si="18"/>
        <v>30.380814130645263</v>
      </c>
    </row>
    <row r="71" spans="1:13" x14ac:dyDescent="0.25">
      <c r="A71" s="47"/>
      <c r="B71" s="3">
        <v>38501</v>
      </c>
      <c r="C71" s="65" t="s">
        <v>57</v>
      </c>
      <c r="D71" s="60">
        <v>23155.68</v>
      </c>
      <c r="E71" s="60"/>
      <c r="F71" s="54"/>
      <c r="G71" s="48"/>
      <c r="H71" s="60">
        <f t="shared" ref="H71:H81" si="19">SUM(D71:G71)</f>
        <v>23155.68</v>
      </c>
      <c r="I71" s="60">
        <v>40000</v>
      </c>
      <c r="J71" s="54">
        <f t="shared" si="15"/>
        <v>16844.32</v>
      </c>
      <c r="K71" s="48">
        <f t="shared" si="17"/>
        <v>72.743793315506167</v>
      </c>
      <c r="L71" s="54">
        <f t="shared" si="16"/>
        <v>16844.32</v>
      </c>
      <c r="M71" s="48">
        <f t="shared" si="18"/>
        <v>72.743793315506167</v>
      </c>
    </row>
    <row r="72" spans="1:13" x14ac:dyDescent="0.25">
      <c r="A72" s="47"/>
      <c r="B72" s="3">
        <v>38503</v>
      </c>
      <c r="C72" s="65" t="s">
        <v>58</v>
      </c>
      <c r="D72" s="60">
        <v>12000</v>
      </c>
      <c r="E72" s="60"/>
      <c r="F72" s="54"/>
      <c r="G72" s="48"/>
      <c r="H72" s="60">
        <f t="shared" si="19"/>
        <v>12000</v>
      </c>
      <c r="I72" s="60">
        <v>12500</v>
      </c>
      <c r="J72" s="54">
        <f t="shared" si="15"/>
        <v>500</v>
      </c>
      <c r="K72" s="48">
        <f t="shared" si="17"/>
        <v>4.1666666666666714</v>
      </c>
      <c r="L72" s="54">
        <f t="shared" si="16"/>
        <v>500</v>
      </c>
      <c r="M72" s="48">
        <f t="shared" si="18"/>
        <v>4.1666666666666714</v>
      </c>
    </row>
    <row r="73" spans="1:13" x14ac:dyDescent="0.25">
      <c r="A73" s="47"/>
      <c r="B73" s="3"/>
      <c r="C73" s="65"/>
      <c r="D73" s="60"/>
      <c r="E73" s="60"/>
      <c r="F73" s="54"/>
      <c r="G73" s="48"/>
      <c r="H73" s="60"/>
      <c r="I73" s="60"/>
      <c r="J73" s="54"/>
      <c r="K73" s="48"/>
      <c r="L73" s="54"/>
      <c r="M73" s="48"/>
    </row>
    <row r="74" spans="1:13" x14ac:dyDescent="0.25">
      <c r="A74" s="1">
        <v>50000</v>
      </c>
      <c r="B74" s="2" t="s">
        <v>59</v>
      </c>
      <c r="C74" s="64"/>
      <c r="D74" s="59">
        <f>SUM(D75:D79)</f>
        <v>0</v>
      </c>
      <c r="E74" s="59">
        <f t="shared" ref="E74:L74" si="20">SUM(E75:E79)</f>
        <v>0</v>
      </c>
      <c r="F74" s="53">
        <f t="shared" si="20"/>
        <v>0</v>
      </c>
      <c r="G74" s="46">
        <f t="shared" si="20"/>
        <v>0</v>
      </c>
      <c r="H74" s="59">
        <f t="shared" si="20"/>
        <v>0</v>
      </c>
      <c r="I74" s="59">
        <f>SUM(I75:I81)</f>
        <v>18236334.039999999</v>
      </c>
      <c r="J74" s="53">
        <f t="shared" si="20"/>
        <v>17572389.039999999</v>
      </c>
      <c r="K74" s="46">
        <v>100</v>
      </c>
      <c r="L74" s="53">
        <f t="shared" si="20"/>
        <v>17572389.039999999</v>
      </c>
      <c r="M74" s="46">
        <v>100</v>
      </c>
    </row>
    <row r="75" spans="1:13" x14ac:dyDescent="0.25">
      <c r="A75" s="47"/>
      <c r="B75" s="3">
        <v>51101</v>
      </c>
      <c r="C75" s="65" t="s">
        <v>60</v>
      </c>
      <c r="D75" s="60"/>
      <c r="E75" s="60"/>
      <c r="F75" s="54"/>
      <c r="G75" s="48"/>
      <c r="H75" s="60">
        <f t="shared" si="19"/>
        <v>0</v>
      </c>
      <c r="I75" s="60">
        <v>55000</v>
      </c>
      <c r="J75" s="54">
        <f t="shared" ref="J75:J81" si="21">I75-D75</f>
        <v>55000</v>
      </c>
      <c r="K75" s="48">
        <v>100</v>
      </c>
      <c r="L75" s="54">
        <f t="shared" ref="L75:L81" si="22">I75-H75</f>
        <v>55000</v>
      </c>
      <c r="M75" s="48">
        <v>100</v>
      </c>
    </row>
    <row r="76" spans="1:13" ht="30" x14ac:dyDescent="0.25">
      <c r="A76" s="47"/>
      <c r="B76" s="3">
        <v>51501</v>
      </c>
      <c r="C76" s="65" t="s">
        <v>61</v>
      </c>
      <c r="D76" s="60"/>
      <c r="E76" s="60"/>
      <c r="F76" s="54"/>
      <c r="G76" s="48"/>
      <c r="H76" s="60">
        <f t="shared" si="19"/>
        <v>0</v>
      </c>
      <c r="I76" s="60">
        <v>16724201.039999999</v>
      </c>
      <c r="J76" s="54">
        <f t="shared" si="21"/>
        <v>16724201.039999999</v>
      </c>
      <c r="K76" s="48"/>
      <c r="L76" s="54">
        <f t="shared" si="22"/>
        <v>16724201.039999999</v>
      </c>
      <c r="M76" s="48"/>
    </row>
    <row r="77" spans="1:13" x14ac:dyDescent="0.25">
      <c r="A77" s="47"/>
      <c r="B77" s="3">
        <v>51502</v>
      </c>
      <c r="C77" s="65" t="s">
        <v>62</v>
      </c>
      <c r="D77" s="60"/>
      <c r="E77" s="60"/>
      <c r="F77" s="54"/>
      <c r="G77" s="48"/>
      <c r="H77" s="60">
        <f t="shared" si="19"/>
        <v>0</v>
      </c>
      <c r="I77" s="60">
        <v>0</v>
      </c>
      <c r="J77" s="54">
        <f t="shared" si="21"/>
        <v>0</v>
      </c>
      <c r="K77" s="48"/>
      <c r="L77" s="54">
        <f t="shared" si="22"/>
        <v>0</v>
      </c>
      <c r="M77" s="48"/>
    </row>
    <row r="78" spans="1:13" x14ac:dyDescent="0.25">
      <c r="A78" s="47"/>
      <c r="B78" s="3">
        <v>51503</v>
      </c>
      <c r="C78" s="65" t="s">
        <v>84</v>
      </c>
      <c r="D78" s="60"/>
      <c r="E78" s="60"/>
      <c r="F78" s="54"/>
      <c r="G78" s="48"/>
      <c r="H78" s="60">
        <f t="shared" ref="H78" si="23">SUM(D78:G78)</f>
        <v>0</v>
      </c>
      <c r="I78" s="60">
        <v>694688.04</v>
      </c>
      <c r="J78" s="54">
        <f t="shared" si="21"/>
        <v>694688.04</v>
      </c>
      <c r="K78" s="48"/>
      <c r="L78" s="54">
        <f t="shared" si="22"/>
        <v>694688.04</v>
      </c>
      <c r="M78" s="48"/>
    </row>
    <row r="79" spans="1:13" x14ac:dyDescent="0.25">
      <c r="A79" s="47"/>
      <c r="B79" s="3">
        <v>52101</v>
      </c>
      <c r="C79" s="65" t="s">
        <v>63</v>
      </c>
      <c r="D79" s="60"/>
      <c r="E79" s="60"/>
      <c r="F79" s="54"/>
      <c r="G79" s="48"/>
      <c r="H79" s="60">
        <f t="shared" si="19"/>
        <v>0</v>
      </c>
      <c r="I79" s="60">
        <v>98499.96</v>
      </c>
      <c r="J79" s="54">
        <f t="shared" si="21"/>
        <v>98499.96</v>
      </c>
      <c r="K79" s="48"/>
      <c r="L79" s="54">
        <f t="shared" si="22"/>
        <v>98499.96</v>
      </c>
      <c r="M79" s="48"/>
    </row>
    <row r="80" spans="1:13" x14ac:dyDescent="0.25">
      <c r="A80" s="47"/>
      <c r="B80" s="3">
        <v>52301</v>
      </c>
      <c r="C80" s="65" t="s">
        <v>85</v>
      </c>
      <c r="D80" s="60"/>
      <c r="E80" s="60"/>
      <c r="F80" s="54"/>
      <c r="G80" s="48"/>
      <c r="H80" s="60">
        <f t="shared" si="19"/>
        <v>0</v>
      </c>
      <c r="I80" s="60">
        <v>24500.04</v>
      </c>
      <c r="J80" s="54">
        <f t="shared" si="21"/>
        <v>24500.04</v>
      </c>
      <c r="K80" s="48"/>
      <c r="L80" s="54">
        <f t="shared" si="22"/>
        <v>24500.04</v>
      </c>
      <c r="M80" s="48"/>
    </row>
    <row r="81" spans="1:13" x14ac:dyDescent="0.25">
      <c r="A81" s="47"/>
      <c r="B81" s="3">
        <v>56501</v>
      </c>
      <c r="C81" s="65" t="s">
        <v>86</v>
      </c>
      <c r="D81" s="60"/>
      <c r="E81" s="60"/>
      <c r="F81" s="54"/>
      <c r="G81" s="48"/>
      <c r="H81" s="60">
        <f t="shared" si="19"/>
        <v>0</v>
      </c>
      <c r="I81" s="60">
        <v>639444.96</v>
      </c>
      <c r="J81" s="54">
        <f t="shared" si="21"/>
        <v>639444.96</v>
      </c>
      <c r="K81" s="48"/>
      <c r="L81" s="54">
        <f t="shared" si="22"/>
        <v>639444.96</v>
      </c>
      <c r="M81" s="48"/>
    </row>
    <row r="82" spans="1:13" ht="15.75" thickBot="1" x14ac:dyDescent="0.3">
      <c r="A82" s="49"/>
      <c r="B82" s="6"/>
      <c r="C82" s="67"/>
      <c r="D82" s="61"/>
      <c r="E82" s="61"/>
      <c r="F82" s="55"/>
      <c r="G82" s="50"/>
      <c r="H82" s="61"/>
      <c r="I82" s="61"/>
      <c r="J82" s="55"/>
      <c r="K82" s="50"/>
      <c r="L82" s="55"/>
      <c r="M82" s="50"/>
    </row>
  </sheetData>
  <mergeCells count="12">
    <mergeCell ref="J3:K3"/>
    <mergeCell ref="L3:M3"/>
    <mergeCell ref="A1:M1"/>
    <mergeCell ref="A2:A4"/>
    <mergeCell ref="B2:C3"/>
    <mergeCell ref="D2:H2"/>
    <mergeCell ref="I2:I4"/>
    <mergeCell ref="J2:M2"/>
    <mergeCell ref="D3:D4"/>
    <mergeCell ref="E3:E4"/>
    <mergeCell ref="F3:G3"/>
    <mergeCell ref="H3:H4"/>
  </mergeCells>
  <pageMargins left="0.51181102362204722" right="0.43307086614173229" top="1.5354330708661419" bottom="0.70866141732283472" header="0.43307086614173229" footer="0.27559055118110237"/>
  <pageSetup scale="68" fitToHeight="0" orientation="landscape" r:id="rId1"/>
  <headerFooter>
    <oddHeader>&amp;L&amp;G&amp;C&amp;"-,Negrita"&amp;14
PODER JUDICIAL DEL ESTADO DE BAJA CALIFORNIA
&amp;"-,Negrita Cursiva"CONSEJO DE LA JUDICATURA&amp;"-,Normal"
Fondo Auxiliar para la Administracion de Justicia
Proyecto de Presupuesto 2020&amp;R&amp;G</oddHeader>
    <oddFooter>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PRESUPUESTO_Vs_PRESUPUESTO</vt:lpstr>
      <vt:lpstr>Hoja2</vt:lpstr>
      <vt:lpstr>PRESUPUESTO_Vs_PRESUPUESTO!Área_de_impresión</vt:lpstr>
      <vt:lpstr>PRESUPUESTO_Vs_PRESUPUESTO!Print_Titles</vt:lpstr>
      <vt:lpstr>PRESUPUESTO_Vs_PRESUPUESTO!Títulos_a_imprimir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2019-11-20T19:50:56Z</cp:lastPrinted>
  <dcterms:created xsi:type="dcterms:W3CDTF">2019-11-18T22:35:25Z</dcterms:created>
  <dcterms:modified xsi:type="dcterms:W3CDTF">2019-11-20T20:23:30Z</dcterms:modified>
</cp:coreProperties>
</file>