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-120" yWindow="-120" windowWidth="29040" windowHeight="15840" activeTab="5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FA" sheetId="1" r:id="rId7"/>
    <sheet name="ADMIN" sheetId="6" r:id="rId8"/>
    <sheet name="INDICADORES" sheetId="12" r:id="rId9"/>
  </sheets>
  <definedNames>
    <definedName name="_xlnm.Print_Titles" localSheetId="7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9" l="1"/>
  <c r="I24" i="9" s="1"/>
  <c r="H23" i="9"/>
  <c r="I23" i="9" s="1"/>
  <c r="H22" i="9"/>
  <c r="I22" i="9" s="1"/>
  <c r="I21" i="9"/>
  <c r="H74" i="8"/>
  <c r="I74" i="8" s="1"/>
  <c r="H73" i="8"/>
  <c r="I73" i="8" s="1"/>
  <c r="H72" i="8"/>
  <c r="I72" i="8" s="1"/>
  <c r="I71" i="8"/>
  <c r="H69" i="8"/>
  <c r="I69" i="8" s="1"/>
  <c r="H68" i="8"/>
  <c r="I68" i="8" s="1"/>
  <c r="H67" i="8"/>
  <c r="I67" i="8" s="1"/>
  <c r="I66" i="8"/>
  <c r="H34" i="8"/>
  <c r="I34" i="8" s="1"/>
  <c r="H33" i="8"/>
  <c r="I33" i="8" s="1"/>
  <c r="H32" i="8"/>
  <c r="I32" i="8" s="1"/>
  <c r="I31" i="8"/>
  <c r="H86" i="6"/>
  <c r="I86" i="6" s="1"/>
  <c r="H85" i="6"/>
  <c r="I85" i="6" s="1"/>
  <c r="H84" i="6"/>
  <c r="I84" i="6" s="1"/>
  <c r="H83" i="6"/>
  <c r="I83" i="6" s="1"/>
  <c r="H82" i="6"/>
  <c r="I82" i="6" s="1"/>
  <c r="H38" i="7"/>
  <c r="H39" i="7"/>
  <c r="H37" i="7"/>
  <c r="H33" i="7"/>
  <c r="H34" i="7"/>
  <c r="H32" i="7"/>
  <c r="H28" i="7"/>
  <c r="H29" i="7"/>
  <c r="H27" i="7"/>
  <c r="H23" i="7"/>
  <c r="H24" i="7"/>
  <c r="H22" i="7"/>
  <c r="H18" i="7"/>
  <c r="H19" i="7"/>
  <c r="H17" i="7"/>
  <c r="H13" i="7"/>
  <c r="H14" i="7"/>
  <c r="H12" i="7"/>
  <c r="H76" i="6"/>
  <c r="I76" i="6" s="1"/>
  <c r="H77" i="6"/>
  <c r="I77" i="6" s="1"/>
  <c r="H78" i="6"/>
  <c r="I78" i="6" s="1"/>
  <c r="H79" i="6"/>
  <c r="I79" i="6" s="1"/>
  <c r="H75" i="6"/>
  <c r="I75" i="6" s="1"/>
  <c r="H69" i="6"/>
  <c r="I69" i="6" s="1"/>
  <c r="H70" i="6"/>
  <c r="I70" i="6" s="1"/>
  <c r="H71" i="6"/>
  <c r="I71" i="6" s="1"/>
  <c r="H72" i="6"/>
  <c r="I72" i="6" s="1"/>
  <c r="H68" i="6"/>
  <c r="I68" i="6" s="1"/>
  <c r="H62" i="6"/>
  <c r="I62" i="6" s="1"/>
  <c r="H63" i="6"/>
  <c r="I63" i="6" s="1"/>
  <c r="H64" i="6"/>
  <c r="I64" i="6" s="1"/>
  <c r="H65" i="6"/>
  <c r="I65" i="6" s="1"/>
  <c r="H61" i="6"/>
  <c r="I61" i="6" s="1"/>
  <c r="H63" i="8"/>
  <c r="I63" i="8" s="1"/>
  <c r="H64" i="8"/>
  <c r="I64" i="8" s="1"/>
  <c r="H62" i="8"/>
  <c r="I62" i="8" s="1"/>
  <c r="H58" i="8"/>
  <c r="I58" i="8" s="1"/>
  <c r="H59" i="8"/>
  <c r="I59" i="8" s="1"/>
  <c r="H57" i="8"/>
  <c r="I57" i="8" s="1"/>
  <c r="H53" i="8"/>
  <c r="I53" i="8" s="1"/>
  <c r="H54" i="8"/>
  <c r="I54" i="8" s="1"/>
  <c r="H52" i="8"/>
  <c r="I52" i="8" s="1"/>
  <c r="I61" i="8"/>
  <c r="I56" i="8"/>
  <c r="I51" i="8"/>
  <c r="I225" i="6"/>
  <c r="I226" i="6"/>
  <c r="I228" i="6"/>
  <c r="I229" i="6"/>
  <c r="I231" i="6"/>
  <c r="I232" i="6"/>
  <c r="I234" i="6"/>
  <c r="I235" i="6"/>
  <c r="I53" i="6"/>
  <c r="I54" i="6"/>
  <c r="I56" i="6"/>
  <c r="I57" i="6"/>
  <c r="I87" i="6"/>
  <c r="I88" i="6"/>
  <c r="I89" i="6"/>
  <c r="H233" i="6" l="1"/>
  <c r="I233" i="6" s="1"/>
  <c r="H230" i="6"/>
  <c r="I230" i="6" s="1"/>
  <c r="H227" i="6"/>
  <c r="I227" i="6" s="1"/>
  <c r="I39" i="6"/>
  <c r="I40" i="6"/>
  <c r="I42" i="6"/>
  <c r="I43" i="6"/>
  <c r="H41" i="6"/>
  <c r="I41" i="6" s="1"/>
  <c r="I305" i="6"/>
  <c r="I306" i="6"/>
  <c r="I285" i="6"/>
  <c r="I286" i="6"/>
  <c r="I289" i="6"/>
  <c r="I290" i="6"/>
  <c r="I291" i="6"/>
  <c r="I192" i="6"/>
  <c r="I179" i="6"/>
  <c r="I175" i="6"/>
  <c r="I101" i="6"/>
  <c r="I102" i="6"/>
  <c r="I105" i="6"/>
  <c r="I106" i="6"/>
  <c r="I109" i="6"/>
  <c r="I14" i="1"/>
  <c r="I15" i="1"/>
  <c r="I16" i="1"/>
  <c r="B18" i="12" l="1"/>
  <c r="B17" i="12"/>
  <c r="H19" i="1"/>
  <c r="I19" i="1" s="1"/>
  <c r="H108" i="6"/>
  <c r="I108" i="6" s="1"/>
  <c r="H107" i="6"/>
  <c r="I107" i="6" s="1"/>
  <c r="H104" i="6"/>
  <c r="I104" i="6" s="1"/>
  <c r="H103" i="6"/>
  <c r="I103" i="6" s="1"/>
  <c r="B12" i="12"/>
  <c r="H58" i="6"/>
  <c r="I58" i="6" s="1"/>
  <c r="H55" i="6"/>
  <c r="I55" i="6" s="1"/>
  <c r="H288" i="6"/>
  <c r="I288" i="6" s="1"/>
  <c r="H287" i="6"/>
  <c r="I287" i="6" s="1"/>
  <c r="H171" i="6"/>
  <c r="I171" i="6" s="1"/>
  <c r="H257" i="6"/>
  <c r="I257" i="6" s="1"/>
  <c r="I25" i="8"/>
  <c r="I26" i="8"/>
  <c r="I35" i="8"/>
  <c r="I36" i="8"/>
  <c r="I40" i="8"/>
  <c r="I41" i="8"/>
  <c r="I45" i="8"/>
  <c r="I46" i="8"/>
  <c r="I75" i="8"/>
  <c r="I76" i="8"/>
  <c r="H29" i="8"/>
  <c r="I29" i="8" s="1"/>
  <c r="H28" i="8"/>
  <c r="I28" i="8" s="1"/>
  <c r="H27" i="8"/>
  <c r="I27" i="8" s="1"/>
  <c r="H14" i="6" l="1"/>
  <c r="H182" i="6" l="1"/>
  <c r="H163" i="6" l="1"/>
  <c r="I163" i="6" s="1"/>
  <c r="H159" i="6"/>
  <c r="I159" i="6" s="1"/>
  <c r="H143" i="6"/>
  <c r="I143" i="6" s="1"/>
  <c r="H135" i="6" l="1"/>
  <c r="I135" i="6" s="1"/>
  <c r="H124" i="6" l="1"/>
  <c r="I124" i="6" s="1"/>
  <c r="H120" i="6"/>
  <c r="I120" i="6" s="1"/>
  <c r="H116" i="6"/>
  <c r="I116" i="6" s="1"/>
  <c r="H52" i="6"/>
  <c r="I52" i="6" s="1"/>
  <c r="H48" i="6"/>
  <c r="I48" i="6" s="1"/>
  <c r="I33" i="6"/>
  <c r="I34" i="6"/>
  <c r="I14" i="6" l="1"/>
  <c r="I92" i="6" l="1"/>
  <c r="I93" i="6"/>
  <c r="I180" i="6"/>
  <c r="I181" i="6"/>
  <c r="I182" i="6"/>
  <c r="H198" i="6" l="1"/>
  <c r="I198" i="6" s="1"/>
  <c r="H199" i="6"/>
  <c r="I199" i="6" s="1"/>
  <c r="I18" i="11" l="1"/>
  <c r="I19" i="11"/>
  <c r="I26" i="11"/>
  <c r="I27" i="11"/>
  <c r="I34" i="11"/>
  <c r="I35" i="11"/>
  <c r="I42" i="11"/>
  <c r="I43" i="11"/>
  <c r="I49" i="11"/>
  <c r="I50" i="11"/>
  <c r="I51" i="11"/>
  <c r="I52" i="11"/>
  <c r="I53" i="11"/>
  <c r="I54" i="11"/>
  <c r="I55" i="11"/>
  <c r="I56" i="11"/>
  <c r="I57" i="11"/>
  <c r="I58" i="11"/>
  <c r="I20" i="1" l="1"/>
  <c r="I16" i="6"/>
  <c r="I17" i="6"/>
  <c r="I20" i="6"/>
  <c r="I21" i="6"/>
  <c r="I24" i="6"/>
  <c r="I25" i="6"/>
  <c r="I27" i="6"/>
  <c r="I28" i="6"/>
  <c r="I30" i="6"/>
  <c r="I31" i="6"/>
  <c r="I36" i="6"/>
  <c r="I37" i="6"/>
  <c r="I45" i="6"/>
  <c r="I46" i="6"/>
  <c r="I49" i="6"/>
  <c r="I50" i="6"/>
  <c r="I98" i="6"/>
  <c r="I99" i="6"/>
  <c r="I110" i="6"/>
  <c r="I113" i="6"/>
  <c r="I114" i="6"/>
  <c r="I117" i="6"/>
  <c r="I118" i="6"/>
  <c r="I121" i="6"/>
  <c r="I122" i="6"/>
  <c r="I125" i="6"/>
  <c r="I126" i="6"/>
  <c r="I128" i="6"/>
  <c r="I129" i="6"/>
  <c r="I132" i="6"/>
  <c r="I133" i="6"/>
  <c r="I136" i="6"/>
  <c r="I137" i="6"/>
  <c r="I140" i="6"/>
  <c r="I141" i="6"/>
  <c r="I144" i="6"/>
  <c r="I145" i="6"/>
  <c r="I147" i="6"/>
  <c r="I148" i="6"/>
  <c r="I150" i="6"/>
  <c r="I151" i="6"/>
  <c r="I153" i="6"/>
  <c r="I154" i="6"/>
  <c r="I156" i="6"/>
  <c r="I157" i="6"/>
  <c r="I160" i="6"/>
  <c r="I161" i="6"/>
  <c r="I164" i="6"/>
  <c r="I165" i="6"/>
  <c r="I168" i="6"/>
  <c r="I169" i="6"/>
  <c r="I176" i="6"/>
  <c r="I177" i="6"/>
  <c r="I183" i="6"/>
  <c r="I184" i="6"/>
  <c r="I193" i="6"/>
  <c r="I196" i="6"/>
  <c r="I197" i="6"/>
  <c r="I200" i="6"/>
  <c r="I201" i="6"/>
  <c r="I204" i="6"/>
  <c r="I205" i="6"/>
  <c r="I207" i="6"/>
  <c r="I208" i="6"/>
  <c r="I210" i="6"/>
  <c r="I211" i="6"/>
  <c r="I213" i="6"/>
  <c r="I214" i="6"/>
  <c r="I216" i="6"/>
  <c r="I217" i="6"/>
  <c r="I219" i="6"/>
  <c r="I220" i="6"/>
  <c r="I222" i="6"/>
  <c r="I223" i="6"/>
  <c r="I238" i="6"/>
  <c r="I239" i="6"/>
  <c r="I241" i="6"/>
  <c r="I242" i="6"/>
  <c r="I244" i="6"/>
  <c r="I245" i="6"/>
  <c r="I247" i="6"/>
  <c r="I248" i="6"/>
  <c r="I250" i="6"/>
  <c r="I251" i="6"/>
  <c r="I253" i="6"/>
  <c r="I254" i="6"/>
  <c r="I258" i="6"/>
  <c r="I259" i="6"/>
  <c r="I261" i="6"/>
  <c r="I262" i="6"/>
  <c r="I266" i="6"/>
  <c r="I267" i="6"/>
  <c r="I269" i="6"/>
  <c r="I270" i="6"/>
  <c r="I272" i="6"/>
  <c r="I273" i="6"/>
  <c r="I275" i="6"/>
  <c r="I276" i="6"/>
  <c r="I280" i="6"/>
  <c r="I281" i="6"/>
  <c r="I292" i="6"/>
  <c r="I295" i="6"/>
  <c r="I296" i="6"/>
  <c r="I298" i="6"/>
  <c r="I299" i="6"/>
  <c r="I301" i="6"/>
  <c r="I302" i="6"/>
  <c r="I303" i="6"/>
  <c r="I310" i="6"/>
  <c r="I311" i="6"/>
  <c r="I313" i="6"/>
  <c r="I314" i="6"/>
  <c r="I316" i="6"/>
  <c r="I317" i="6"/>
  <c r="I318" i="6"/>
  <c r="B11" i="12"/>
  <c r="H51" i="6"/>
  <c r="I51" i="6" s="1"/>
  <c r="H47" i="6"/>
  <c r="I47" i="6" s="1"/>
  <c r="H44" i="6"/>
  <c r="I44" i="6" s="1"/>
  <c r="H38" i="6"/>
  <c r="I38" i="6" s="1"/>
  <c r="H35" i="6"/>
  <c r="I35" i="6" s="1"/>
  <c r="H32" i="6"/>
  <c r="I32" i="6" s="1"/>
  <c r="H29" i="6"/>
  <c r="I29" i="6" s="1"/>
  <c r="H191" i="6" l="1"/>
  <c r="I191" i="6" s="1"/>
  <c r="H189" i="6"/>
  <c r="I189" i="6" s="1"/>
  <c r="H142" i="6"/>
  <c r="I142" i="6" s="1"/>
  <c r="H139" i="6"/>
  <c r="I139" i="6" s="1"/>
  <c r="H138" i="6"/>
  <c r="I138" i="6" s="1"/>
  <c r="H134" i="6"/>
  <c r="I134" i="6" s="1"/>
  <c r="H131" i="6"/>
  <c r="I131" i="6" s="1"/>
  <c r="H130" i="6"/>
  <c r="I130" i="6" s="1"/>
  <c r="H123" i="6"/>
  <c r="I123" i="6" s="1"/>
  <c r="H119" i="6"/>
  <c r="I119" i="6" s="1"/>
  <c r="H115" i="6"/>
  <c r="I115" i="6" s="1"/>
  <c r="H112" i="6"/>
  <c r="I112" i="6" s="1"/>
  <c r="H111" i="6"/>
  <c r="I111" i="6" s="1"/>
  <c r="H22" i="6"/>
  <c r="I22" i="6" s="1"/>
  <c r="H18" i="6"/>
  <c r="I18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4" i="12" l="1"/>
  <c r="B13" i="12"/>
  <c r="I15" i="9"/>
  <c r="I16" i="9"/>
  <c r="I25" i="9"/>
  <c r="I26" i="9"/>
  <c r="I30" i="9"/>
  <c r="I31" i="9"/>
  <c r="I35" i="9"/>
  <c r="I36" i="9"/>
  <c r="I15" i="8"/>
  <c r="I16" i="8"/>
  <c r="I20" i="8"/>
  <c r="I21" i="8"/>
  <c r="I15" i="7"/>
  <c r="I16" i="7"/>
  <c r="I20" i="7"/>
  <c r="I21" i="7"/>
  <c r="I25" i="7"/>
  <c r="I26" i="7"/>
  <c r="I30" i="7"/>
  <c r="I31" i="7"/>
  <c r="I35" i="7"/>
  <c r="I36" i="7"/>
  <c r="I40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B7" i="12"/>
  <c r="B6" i="12"/>
  <c r="B5" i="12"/>
  <c r="B4" i="12"/>
  <c r="B3" i="12"/>
  <c r="B2" i="12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9" i="9"/>
  <c r="I39" i="9" s="1"/>
  <c r="H38" i="9"/>
  <c r="I38" i="9" s="1"/>
  <c r="H37" i="9"/>
  <c r="I37" i="9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79" i="8"/>
  <c r="I79" i="8" s="1"/>
  <c r="H78" i="8"/>
  <c r="I78" i="8" s="1"/>
  <c r="H77" i="8"/>
  <c r="I77" i="8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I39" i="7"/>
  <c r="I38" i="7"/>
  <c r="I37" i="7"/>
  <c r="I34" i="7"/>
  <c r="I33" i="7"/>
  <c r="I32" i="7"/>
  <c r="I29" i="7"/>
  <c r="I28" i="7"/>
  <c r="I27" i="7"/>
  <c r="I24" i="7"/>
  <c r="I23" i="7"/>
  <c r="I22" i="7"/>
  <c r="I19" i="7"/>
  <c r="I18" i="7"/>
  <c r="I17" i="7"/>
  <c r="I14" i="7"/>
  <c r="I13" i="7"/>
  <c r="I12" i="7"/>
  <c r="H315" i="6"/>
  <c r="I315" i="6" s="1"/>
  <c r="H312" i="6"/>
  <c r="I312" i="6" s="1"/>
  <c r="H309" i="6"/>
  <c r="I309" i="6" s="1"/>
  <c r="H308" i="6"/>
  <c r="I308" i="6" s="1"/>
  <c r="H307" i="6"/>
  <c r="I307" i="6" s="1"/>
  <c r="H304" i="6"/>
  <c r="I304" i="6" s="1"/>
  <c r="H300" i="6"/>
  <c r="I300" i="6" s="1"/>
  <c r="H297" i="6"/>
  <c r="I297" i="6" s="1"/>
  <c r="H294" i="6"/>
  <c r="I294" i="6" s="1"/>
  <c r="H293" i="6"/>
  <c r="I293" i="6" s="1"/>
  <c r="H284" i="6"/>
  <c r="I284" i="6" s="1"/>
  <c r="H283" i="6"/>
  <c r="I283" i="6" s="1"/>
  <c r="H282" i="6"/>
  <c r="I282" i="6" s="1"/>
  <c r="H279" i="6"/>
  <c r="I279" i="6" s="1"/>
  <c r="H278" i="6"/>
  <c r="I278" i="6" s="1"/>
  <c r="H277" i="6"/>
  <c r="I277" i="6" s="1"/>
  <c r="H274" i="6"/>
  <c r="I274" i="6" s="1"/>
  <c r="H271" i="6"/>
  <c r="I271" i="6" s="1"/>
  <c r="H268" i="6"/>
  <c r="I268" i="6" s="1"/>
  <c r="H265" i="6"/>
  <c r="I265" i="6" s="1"/>
  <c r="H264" i="6"/>
  <c r="I264" i="6" s="1"/>
  <c r="H263" i="6"/>
  <c r="I263" i="6" s="1"/>
  <c r="H260" i="6"/>
  <c r="I260" i="6" s="1"/>
  <c r="H256" i="6"/>
  <c r="I256" i="6" s="1"/>
  <c r="H255" i="6"/>
  <c r="I255" i="6" s="1"/>
  <c r="H252" i="6"/>
  <c r="I252" i="6" s="1"/>
  <c r="H249" i="6"/>
  <c r="I249" i="6" s="1"/>
  <c r="H246" i="6"/>
  <c r="I246" i="6" s="1"/>
  <c r="H243" i="6"/>
  <c r="I243" i="6" s="1"/>
  <c r="H240" i="6"/>
  <c r="I240" i="6" s="1"/>
  <c r="H237" i="6"/>
  <c r="I237" i="6" s="1"/>
  <c r="H236" i="6"/>
  <c r="I236" i="6" s="1"/>
  <c r="H224" i="6"/>
  <c r="I224" i="6" s="1"/>
  <c r="H221" i="6"/>
  <c r="I221" i="6" s="1"/>
  <c r="H218" i="6"/>
  <c r="I218" i="6" s="1"/>
  <c r="H215" i="6"/>
  <c r="I215" i="6" s="1"/>
  <c r="H212" i="6"/>
  <c r="I212" i="6" s="1"/>
  <c r="H209" i="6"/>
  <c r="I209" i="6" s="1"/>
  <c r="H206" i="6"/>
  <c r="I206" i="6" s="1"/>
  <c r="H203" i="6"/>
  <c r="I203" i="6" s="1"/>
  <c r="H202" i="6"/>
  <c r="I202" i="6" s="1"/>
  <c r="H195" i="6"/>
  <c r="I195" i="6" s="1"/>
  <c r="H194" i="6"/>
  <c r="I194" i="6" s="1"/>
  <c r="H190" i="6"/>
  <c r="I190" i="6" s="1"/>
  <c r="H185" i="6"/>
  <c r="I185" i="6" s="1"/>
  <c r="H187" i="6"/>
  <c r="I187" i="6" s="1"/>
  <c r="H186" i="6"/>
  <c r="I186" i="6" s="1"/>
  <c r="H188" i="6"/>
  <c r="I188" i="6" s="1"/>
  <c r="H178" i="6"/>
  <c r="I178" i="6" s="1"/>
  <c r="H170" i="6"/>
  <c r="I170" i="6" s="1"/>
  <c r="H173" i="6"/>
  <c r="I173" i="6" s="1"/>
  <c r="H172" i="6"/>
  <c r="I172" i="6" s="1"/>
  <c r="H174" i="6"/>
  <c r="I174" i="6" s="1"/>
  <c r="H167" i="6"/>
  <c r="I167" i="6" s="1"/>
  <c r="H166" i="6"/>
  <c r="I166" i="6" s="1"/>
  <c r="H162" i="6"/>
  <c r="I162" i="6" s="1"/>
  <c r="H158" i="6"/>
  <c r="I158" i="6" s="1"/>
  <c r="H155" i="6"/>
  <c r="I155" i="6" s="1"/>
  <c r="H152" i="6"/>
  <c r="I152" i="6" s="1"/>
  <c r="H149" i="6"/>
  <c r="I149" i="6" s="1"/>
  <c r="H146" i="6"/>
  <c r="I146" i="6" s="1"/>
  <c r="H127" i="6"/>
  <c r="I127" i="6" s="1"/>
  <c r="H100" i="6"/>
  <c r="I100" i="6" s="1"/>
  <c r="H15" i="6"/>
  <c r="I15" i="6" s="1"/>
  <c r="H97" i="6"/>
  <c r="I97" i="6" s="1"/>
  <c r="H96" i="6"/>
  <c r="I96" i="6" s="1"/>
  <c r="H95" i="6"/>
  <c r="I95" i="6" s="1"/>
  <c r="H94" i="6"/>
  <c r="I94" i="6" s="1"/>
  <c r="H91" i="6"/>
  <c r="I91" i="6" s="1"/>
  <c r="H90" i="6"/>
  <c r="H26" i="6"/>
  <c r="I26" i="6" s="1"/>
  <c r="H23" i="6"/>
  <c r="I23" i="6" s="1"/>
  <c r="H19" i="6"/>
  <c r="I19" i="6" s="1"/>
  <c r="H13" i="6"/>
  <c r="I13" i="6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H18" i="1"/>
  <c r="I18" i="1" s="1"/>
  <c r="H17" i="1"/>
  <c r="H12" i="1"/>
  <c r="H13" i="1"/>
  <c r="I13" i="1" s="1"/>
  <c r="I17" i="1" l="1"/>
  <c r="E18" i="12" s="1"/>
  <c r="C18" i="12"/>
  <c r="D18" i="12" s="1"/>
  <c r="I12" i="1"/>
  <c r="C17" i="12"/>
  <c r="D17" i="12" s="1"/>
  <c r="I90" i="6"/>
  <c r="E12" i="12" s="1"/>
  <c r="C12" i="12"/>
  <c r="D12" i="12" s="1"/>
  <c r="C11" i="12"/>
  <c r="D11" i="12" s="1"/>
  <c r="B19" i="12"/>
  <c r="C7" i="12"/>
  <c r="D7" i="12" s="1"/>
  <c r="I17" i="10"/>
  <c r="F7" i="12" s="1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B15" i="12"/>
  <c r="I12" i="5"/>
  <c r="F2" i="12" s="1"/>
  <c r="C2" i="12"/>
  <c r="D2" i="12" s="1"/>
  <c r="B8" i="12"/>
  <c r="B21" i="12" l="1"/>
  <c r="F8" i="12"/>
  <c r="E15" i="12"/>
  <c r="C19" i="12"/>
  <c r="D19" i="12" s="1"/>
  <c r="E7" i="12"/>
  <c r="F19" i="12"/>
  <c r="E17" i="12"/>
  <c r="E19" i="12" s="1"/>
  <c r="F15" i="12"/>
  <c r="C15" i="12"/>
  <c r="E2" i="12"/>
  <c r="C8" i="12"/>
  <c r="D8" i="12" s="1"/>
  <c r="F21" i="12" l="1"/>
  <c r="C21" i="12"/>
  <c r="D21" i="12" s="1"/>
  <c r="E21" i="12"/>
  <c r="E8" i="12"/>
  <c r="G8" i="12" s="1"/>
  <c r="D15" i="12"/>
  <c r="G21" i="12" l="1"/>
</calcChain>
</file>

<file path=xl/sharedStrings.xml><?xml version="1.0" encoding="utf-8"?>
<sst xmlns="http://schemas.openxmlformats.org/spreadsheetml/2006/main" count="906" uniqueCount="355">
  <si>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</si>
  <si>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</si>
  <si>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</si>
  <si>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</si>
  <si>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</si>
  <si>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</si>
  <si>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</si>
  <si>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</si>
  <si>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</si>
  <si>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</si>
  <si>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</si>
  <si>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</si>
  <si>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Fondo Auxiliar 04-223-1-2-1-AI35-P07-10</t>
  </si>
  <si>
    <t>Instituto de la Judicatura 04-510-1-2-1-AI51-M16-10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</si>
  <si>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</si>
  <si>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</si>
  <si>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</si>
  <si>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</si>
  <si>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</si>
  <si>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</si>
  <si>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</si>
  <si>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</si>
  <si>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</si>
  <si>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</si>
  <si>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</si>
  <si>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</si>
  <si>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</si>
  <si>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</si>
  <si>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</si>
  <si>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</si>
  <si>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</si>
  <si>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</si>
  <si>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</si>
  <si>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</si>
  <si>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</si>
  <si>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</si>
  <si>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</si>
  <si>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</si>
  <si>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</si>
  <si>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</si>
  <si>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</si>
  <si>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</si>
  <si>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Evento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</si>
  <si>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</si>
  <si>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</si>
  <si>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</si>
  <si>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</si>
  <si>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</si>
  <si>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</si>
  <si>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</si>
  <si>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</si>
  <si>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</si>
  <si>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</si>
  <si>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</si>
  <si>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</si>
  <si>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</si>
  <si>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</si>
  <si>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</si>
  <si>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</si>
  <si>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</si>
  <si>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</si>
  <si>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</si>
  <si>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</si>
  <si>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</si>
  <si>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</si>
  <si>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Coordinación de Segunda Instancia del Sistema de Justicia Penal Oral 02-101-1-2-1-AI46-P07-10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</si>
  <si>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</si>
  <si>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</si>
  <si>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</si>
  <si>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</si>
  <si>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</si>
  <si>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</si>
  <si>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</si>
  <si>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</si>
  <si>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</si>
  <si>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</si>
  <si>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</si>
  <si>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</si>
  <si>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</si>
  <si>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</si>
  <si>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</si>
  <si>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</si>
  <si>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</si>
  <si>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</si>
  <si>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</si>
  <si>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</si>
  <si>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</si>
  <si>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</si>
  <si>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</si>
  <si>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</si>
  <si>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</si>
  <si>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</si>
  <si>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</si>
  <si>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</si>
  <si>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</si>
  <si>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</si>
  <si>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</si>
  <si>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</si>
  <si>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</si>
  <si>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</si>
  <si>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</si>
  <si>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</si>
  <si>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</si>
  <si>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</si>
  <si>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</si>
  <si>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</si>
  <si>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</si>
  <si>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</si>
  <si>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</si>
  <si>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</si>
  <si>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</si>
  <si>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</si>
  <si>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</si>
  <si>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</si>
  <si>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</si>
  <si>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</si>
  <si>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</si>
  <si>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</si>
  <si>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</si>
  <si>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</si>
  <si>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</si>
  <si>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</si>
  <si>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</si>
  <si>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</si>
  <si>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</si>
  <si>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</si>
  <si>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</si>
  <si>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</si>
  <si>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</si>
  <si>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</si>
  <si>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</si>
  <si>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</si>
  <si>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</si>
  <si>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</si>
  <si>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</si>
  <si>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</si>
  <si>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</si>
  <si>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</si>
  <si>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</si>
  <si>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</si>
  <si>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</si>
  <si>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</si>
  <si>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</si>
  <si>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</si>
  <si>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</si>
  <si>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</si>
  <si>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</si>
  <si>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</si>
  <si>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</si>
  <si>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</si>
  <si>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</si>
  <si>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</si>
  <si>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Departamento de Sistemas y Tecnología Informática del Sistema de Justicia Penal Oral 02-314-1-2-1-AI44-P07-10</t>
  </si>
  <si>
    <t>Cauciones recibidas, traspasadas y/o devueltas</t>
  </si>
  <si>
    <t>Actividades de control</t>
  </si>
  <si>
    <t>Proyectos e Investigaciones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</si>
  <si>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</si>
  <si>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</si>
  <si>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</si>
  <si>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</si>
  <si>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</si>
  <si>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</si>
  <si>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</si>
  <si>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</si>
  <si>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</si>
  <si>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</si>
  <si>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</si>
  <si>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</si>
  <si>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</si>
  <si>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</si>
  <si>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</si>
  <si>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</si>
  <si>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</si>
  <si>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</si>
  <si>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</si>
  <si>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</si>
  <si>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</si>
  <si>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</si>
  <si>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</si>
  <si>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</si>
  <si>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</si>
  <si>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</si>
  <si>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</si>
  <si>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</si>
  <si>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</si>
  <si>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</si>
  <si>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</si>
  <si>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</si>
  <si>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</si>
  <si>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</si>
  <si>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</si>
  <si>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</si>
  <si>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</si>
  <si>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</si>
  <si>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</si>
  <si>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</si>
  <si>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</si>
  <si>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</si>
  <si>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</si>
  <si>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</si>
  <si>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</si>
  <si>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</si>
  <si>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Actividades realizadas/ Encuestas</t>
  </si>
  <si>
    <t>Nómina</t>
  </si>
  <si>
    <t>Mejoras a la infraestructura</t>
  </si>
  <si>
    <t>Bienes muebles resguardados y/o inventariados</t>
  </si>
  <si>
    <t>Solicitudes de adquisición atendidos/Procedimientos de adquisición realizados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</si>
  <si>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</si>
  <si>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</si>
  <si>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</si>
  <si>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</si>
  <si>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</si>
  <si>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</si>
  <si>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</si>
  <si>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</si>
  <si>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</si>
  <si>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</si>
  <si>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</si>
  <si>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</si>
  <si>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</si>
  <si>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7. Impulsar la mejora mediante la implementación de sistemas administrativos desarrollados, así como la capacitación y atención a usuarios de los mismos.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</si>
  <si>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</si>
  <si>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</si>
  <si>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</si>
  <si>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</si>
  <si>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</si>
  <si>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</si>
  <si>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</si>
  <si>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</si>
  <si>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</si>
  <si>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</si>
  <si>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</si>
  <si>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</si>
  <si>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</si>
  <si>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</si>
  <si>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</si>
  <si>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</si>
  <si>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</si>
  <si>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</si>
  <si>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</si>
  <si>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</si>
  <si>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</si>
  <si>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</si>
  <si>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</si>
  <si>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</si>
  <si>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</si>
  <si>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</si>
  <si>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</si>
  <si>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</si>
  <si>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</si>
  <si>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</si>
  <si>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</si>
  <si>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</si>
  <si>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</si>
  <si>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</si>
  <si>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</si>
  <si>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</si>
  <si>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</si>
  <si>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</si>
  <si>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</si>
  <si>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</si>
  <si>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</si>
  <si>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</si>
  <si>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</si>
  <si>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</si>
  <si>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</si>
  <si>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</si>
  <si>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</si>
  <si>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</si>
  <si>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Tocas/Expediente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</si>
  <si>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</si>
  <si>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</si>
  <si>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</si>
  <si>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</si>
  <si>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</si>
  <si>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</si>
  <si>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</si>
  <si>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</si>
  <si>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</si>
  <si>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</si>
  <si>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</si>
  <si>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</si>
  <si>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</si>
  <si>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</si>
  <si>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Juzgado Cuarto Familiar de Mexicali 03-204-1-2-1-AI09-E06-10</t>
  </si>
  <si>
    <t>2. Eficiente representación en los litigios laborales del Poder Judicial.</t>
  </si>
  <si>
    <t>3. Eficiente representación en los litigios de amparo y justicia administrativa del Poder Judicial.</t>
  </si>
  <si>
    <t>Minuta</t>
  </si>
  <si>
    <t>Dictamen</t>
  </si>
  <si>
    <t>1. Eficacia en el manejo y resguardo de materiales en el Almacén del partido judicial Mexicali.</t>
  </si>
  <si>
    <t>2. Dignificar la infraestructura del Poder Judicial del Estado, mediante mantenimiento, acondicionamiento y construcción de espacios adecuados para el desempeño de la Judicatura y la Administración de Justicia del Estado.</t>
  </si>
  <si>
    <t>5. Mantener actualizado el padrón de bienes muebles e inmuebles del Poder Judicial del Estado, mediante el control y resguardo de estos.</t>
  </si>
  <si>
    <t>1. Impulsar la mejora mediante la implementación de sistemas jurisdiccionales desarrollados, así como la capacitación y atención a usuarios de los mismos</t>
  </si>
  <si>
    <t>4. Habilitar de infraestructura tecnológica las áreas y equipos que así lo requieran.</t>
  </si>
  <si>
    <t>Unidad de Igualdad de Género 04-881-1-2-1-AI27-P07-10</t>
  </si>
  <si>
    <t>Centro de Convivencia Familiar Mexicali 04-170-1-2-1-AI29-E06-10</t>
  </si>
  <si>
    <t>Centro de Convivencia Familiar Tecate 04-170-1-2-1-AI29-E06-40</t>
  </si>
  <si>
    <t>Dar seguimiento a los pactos y acuerdos realizados por el Poder Judicial con otras instancias gubernamentales, así como a las solicitudes de información realizadas por los diferentes programas y asociaciones sobre temas de derechos humanos, grupos vulnerables e igualdad de género.</t>
  </si>
  <si>
    <t>Sensibilizar y formar al personal del Poder Judicial en temas de perspectiva de género y derechos humanos para optimizar la administración e impartición de justicia.</t>
  </si>
  <si>
    <t>Órgano jurisdiccional/Documento</t>
  </si>
  <si>
    <t>Actuaciones Celebradas</t>
  </si>
  <si>
    <t>Unidad de Sala de Mexicali del Sistema de Justicia Penal Oral 02-311-1-2-1-AI46-P07-10</t>
  </si>
  <si>
    <t>Unidad de Causa de Mexicali del Sistema de Justicia Penal Oral 02-312-1-2-1-AI46-P07-10</t>
  </si>
  <si>
    <t>1. Aplicación de procedimientos y políticas de control interno en la custodia y salvaguarda de valores remitidos por los C. Jueces del Estado, hasta en tanto sea ordenado su destino mediante orden judicial.</t>
  </si>
  <si>
    <t>2. Otorgamiento de servicio eficiente y de calidad en acatamiento de órdenes judiciales sobre recursos remitidos por los C. Jueces del Estado.</t>
  </si>
  <si>
    <t>1. Proyectos e Investigaciones enfocadas en el mejoramiento y desarrollo del Poder Judicial, incluyendo Derechos Humanos.</t>
  </si>
  <si>
    <t>2. Capacitación, actualización y formación en las diversas materias que integran la impartición de justicia, así como otros eventos académicos y programas que contribuyan a mejorar las aptitudes que desempeñan los funcionarios y servidores públicos de las diferentes áreas del Poder Judicial.</t>
  </si>
  <si>
    <t>3. Constancias emitidas a funcionarios y servidores públicos del Poder Judicial del Estado, capacitados y actualizados en los diversos eventos realizados.</t>
  </si>
  <si>
    <t>Constancias a personal</t>
  </si>
  <si>
    <t>2. Unidad de causa Eficiente.Eficiente.</t>
  </si>
  <si>
    <t>Coordinador Jueces el Hongo del Sistema de Justicia Penal Oral 02-201-1-2-1-AI47-E06-41</t>
  </si>
  <si>
    <t>Secretaria Auxiliar Sección Amparos Tijuana 01-913-1-2-1-AI31-P07-20</t>
  </si>
  <si>
    <t>Secretaria Auxiliar Sección Civil Tijuana 01-911-1-2-1-AI31-P07-20</t>
  </si>
  <si>
    <t>Actuaría Tijuana 01-914-1-2-1-AI31-P07-20</t>
  </si>
  <si>
    <t>Secretaria Auxiliar Sección Amparos Mexicali 01-913-1-2-1-AI31-P07-10</t>
  </si>
  <si>
    <t>Secretaria Auxiliar Sección Civil Mexicali 01-911-1-2-1-AI31-P07-10</t>
  </si>
  <si>
    <t>Actuaría Mexicali 01-914-1-2-1-AI31-P07-10</t>
  </si>
  <si>
    <t>Secretaria Auxiliar Sección Penal Mexicali 01-912-1-2-1-AI31-P07-10</t>
  </si>
  <si>
    <t>Secretaría General de Acuerdos del Tribunal Superior de Justicia Mexicali 01-910-1-2-1-AI30-P07-10</t>
  </si>
  <si>
    <t>Juzgado Cuarto Familiar de Tijuana 03-204-1-2-1-AI09-E06-20</t>
  </si>
  <si>
    <t>Juzgado Quinto Familiar de Tijuana 03-205-1-2-1-AI09-E06-20</t>
  </si>
  <si>
    <t>Juzgado Sexto Familiar de Tijuana 03-206-1-2-1-AI09-E06-20</t>
  </si>
  <si>
    <t>Juzgado Mixto de Primera Instancia de San Felipe 03-502-1-2-1-AI11-E06-70</t>
  </si>
  <si>
    <t>Juzgado Mixto de Primera Instancia de San Quintín 03-501-1-2-1-AI11-E06-60</t>
  </si>
  <si>
    <t>Tribunal Laboral Mexicali 02-202-1-2-1-AI20-E06-10</t>
  </si>
  <si>
    <t>Resolución Judicial</t>
  </si>
  <si>
    <t>Resoluciones Judiciales de Secretarios</t>
  </si>
  <si>
    <t>Diligencias Actuariales</t>
  </si>
  <si>
    <t>Actividades Administrativas</t>
  </si>
  <si>
    <t>Tribunal Laboral Tijuana 02-202-1-2-1-AI20-E06-20</t>
  </si>
  <si>
    <t>Tribunal Laboral Ensenada 02-202-1-2-1-AI20-E06-30</t>
  </si>
  <si>
    <t>1. Justicia diligente mediante la impartición de Justicia Laboral.</t>
  </si>
  <si>
    <t>2. Secretarías diligentes (Instrucción) en apoyo a la operatividad del Tribunal Laboral.</t>
  </si>
  <si>
    <t>3. Secretarías diligentes (Ejecución) en apoyo a la operatividad del Tribunal Laboral.</t>
  </si>
  <si>
    <t>4. Notificaciones Efectivas.</t>
  </si>
  <si>
    <t>5. Eficiente gestión y administración del Tribunal Laboral (Mexicali).</t>
  </si>
  <si>
    <t>1. Sanas convivencias paterno filial supervisadas y ordenadas en los juicios familiares en el Estado de Baja California.</t>
  </si>
  <si>
    <t>Unidad Judicial San Quintín del Sistema de Justicia Penal Oral 02-315-1-2-1-AI45-P07-60</t>
  </si>
  <si>
    <t>Unidad Foránea de San Felipe del Sistema de Justicia Penal Oral 02-315-1-2-1-AI45-P07-70</t>
  </si>
  <si>
    <t>1. Fomentar una cultura laboral que contribuya al desarrollo individual y profesional de las y los servidores públicos.</t>
  </si>
  <si>
    <t>2. Administración de personal eficiente impulsando la generación de información a través del Sistema de Recursos Humanos y Nóminas.</t>
  </si>
  <si>
    <t>5. Impulsar la mejora mediante el desarrollo de sistemas y adición de funcionalidades a los mismos simplificando con esto los procesos de las diferentes áreas administrativas.</t>
  </si>
  <si>
    <t>6. Impulsar la mejora mediante el desarrollo de sistemas y adición de funcionalidades a los mismos simplificando con esto los procesos de las diferentes áreas jurisdiccionales.</t>
  </si>
  <si>
    <t>2. Difundir los listados de acuerdos dictados por los órganos jurisdiccionales de primera y segunda instancia, el Consejo de la Judicatura del Estado; así como avisos y edictos judiciales.</t>
  </si>
  <si>
    <t>Tribunal Laboral San Quintín 02-202-1-2-1-AI20-E06-60</t>
  </si>
  <si>
    <t>5. Eficiente gestión y administración del Tribunal Laboral (Tijuana).</t>
  </si>
  <si>
    <t>5. Eficiente gestión y administración del Tribunal Laboral (Ensenada).</t>
  </si>
  <si>
    <t>5. Eficiente gestión y administración del Tribunal Laboral (San Quintín).</t>
  </si>
  <si>
    <t>Juzgado Quinto Familiar de Mexicali 03-205-1-2-1-AI09-E06-10</t>
  </si>
  <si>
    <t>Juzgado Único Familiar de Tecate 03-200-1-2-1-AI09-E06-40</t>
  </si>
  <si>
    <t>Juzgado Noveno Civil Mercantil de Mexicali 03-109-1-2-1-AI18-E06-10</t>
  </si>
  <si>
    <t>AVANCE PROGRAMÁTICO DE METAS AUTORIZADAS AL 31 DE MARZO DE 2023</t>
  </si>
  <si>
    <t>AUTORIZADO 2023</t>
  </si>
  <si>
    <t>AVANCE AL 31 DE MARZO DE 2023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</si>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</sst>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8" fillId="0" borderId="7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Normal="100" zoomScaleSheetLayoutView="100" workbookViewId="0">
      <selection activeCell="B15" sqref="B15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8" max="8" width="11.42578125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351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2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353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15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912</v>
      </c>
      <c r="D12" s="7">
        <v>232</v>
      </c>
      <c r="E12" s="7"/>
      <c r="F12" s="7"/>
      <c r="G12" s="7"/>
      <c r="H12" s="7">
        <f>SUM(D12:G12)</f>
        <v>232</v>
      </c>
      <c r="I12">
        <f>IF(C12="","",IFERROR(H12/C12,0))</f>
        <v>0.25438596491228072</v>
      </c>
    </row>
    <row r="13" spans="1:9" x14ac:dyDescent="0.25">
      <c r="A13" s="6" t="s">
        <v>17</v>
      </c>
      <c r="B13" s="7" t="s">
        <v>19</v>
      </c>
      <c r="C13" s="7">
        <v>539</v>
      </c>
      <c r="D13" s="7">
        <v>201</v>
      </c>
      <c r="E13" s="7"/>
      <c r="F13" s="7"/>
      <c r="G13" s="7"/>
      <c r="H13" s="7">
        <f>SUM(D13:G13)</f>
        <v>201</v>
      </c>
      <c r="I13">
        <f t="shared" ref="I13:I76" si="0">IF(C13="","",IFERROR(H13/C13,0))</f>
        <v>0.37291280148423006</v>
      </c>
    </row>
    <row r="14" spans="1:9" x14ac:dyDescent="0.25">
      <c r="A14" s="6" t="s">
        <v>18</v>
      </c>
      <c r="B14" s="7" t="s">
        <v>20</v>
      </c>
      <c r="C14" s="7">
        <v>32515</v>
      </c>
      <c r="D14" s="7">
        <v>11996</v>
      </c>
      <c r="E14" s="7"/>
      <c r="F14" s="7"/>
      <c r="G14" s="7"/>
      <c r="H14" s="7">
        <f>SUM(D14:G14)</f>
        <v>11996</v>
      </c>
      <c r="I14">
        <f t="shared" si="0"/>
        <v>0.36893741350146086</v>
      </c>
    </row>
    <row r="15" spans="1:9" x14ac:dyDescent="0.25">
      <c r="I15" t="str">
        <f t="shared" si="0"/>
        <v/>
      </c>
    </row>
    <row r="16" spans="1:9" x14ac:dyDescent="0.25">
      <c r="A16" s="32" t="s">
        <v>21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821</v>
      </c>
      <c r="D17" s="7">
        <v>250</v>
      </c>
      <c r="E17" s="7"/>
      <c r="F17" s="7"/>
      <c r="G17" s="7"/>
      <c r="H17" s="7">
        <f>SUM(D17:G17)</f>
        <v>250</v>
      </c>
      <c r="I17">
        <f t="shared" si="0"/>
        <v>0.30450669914738127</v>
      </c>
    </row>
    <row r="18" spans="1:9" x14ac:dyDescent="0.25">
      <c r="A18" s="6" t="s">
        <v>17</v>
      </c>
      <c r="B18" s="7" t="s">
        <v>19</v>
      </c>
      <c r="C18" s="7">
        <v>513</v>
      </c>
      <c r="D18" s="7">
        <v>112</v>
      </c>
      <c r="E18" s="7"/>
      <c r="F18" s="7"/>
      <c r="G18" s="7"/>
      <c r="H18" s="7">
        <f>SUM(D18:G18)</f>
        <v>112</v>
      </c>
      <c r="I18">
        <f t="shared" si="0"/>
        <v>0.21832358674463936</v>
      </c>
    </row>
    <row r="19" spans="1:9" x14ac:dyDescent="0.25">
      <c r="A19" s="6" t="s">
        <v>18</v>
      </c>
      <c r="B19" s="7" t="s">
        <v>20</v>
      </c>
      <c r="C19" s="7">
        <v>29386</v>
      </c>
      <c r="D19" s="7">
        <v>8537</v>
      </c>
      <c r="E19" s="7"/>
      <c r="F19" s="7"/>
      <c r="G19" s="7"/>
      <c r="H19" s="7">
        <f>SUM(D19:G19)</f>
        <v>8537</v>
      </c>
      <c r="I19">
        <f t="shared" si="0"/>
        <v>0.29051248894031173</v>
      </c>
    </row>
    <row r="20" spans="1:9" x14ac:dyDescent="0.25">
      <c r="I20" t="str">
        <f t="shared" si="0"/>
        <v/>
      </c>
    </row>
    <row r="21" spans="1:9" x14ac:dyDescent="0.25">
      <c r="A21" s="32" t="s">
        <v>22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1094</v>
      </c>
      <c r="D22" s="7">
        <v>208</v>
      </c>
      <c r="E22" s="7"/>
      <c r="F22" s="7"/>
      <c r="G22" s="7"/>
      <c r="H22" s="7">
        <f>SUM(D22:G22)</f>
        <v>208</v>
      </c>
      <c r="I22">
        <f t="shared" si="0"/>
        <v>0.19012797074954296</v>
      </c>
    </row>
    <row r="23" spans="1:9" x14ac:dyDescent="0.25">
      <c r="A23" s="6" t="s">
        <v>17</v>
      </c>
      <c r="B23" s="7" t="s">
        <v>19</v>
      </c>
      <c r="C23" s="7">
        <v>734</v>
      </c>
      <c r="D23" s="7">
        <v>184</v>
      </c>
      <c r="E23" s="7"/>
      <c r="F23" s="7"/>
      <c r="G23" s="7"/>
      <c r="H23" s="7">
        <f>SUM(D23:G23)</f>
        <v>184</v>
      </c>
      <c r="I23">
        <f t="shared" si="0"/>
        <v>0.25068119891008173</v>
      </c>
    </row>
    <row r="24" spans="1:9" x14ac:dyDescent="0.25">
      <c r="A24" s="6" t="s">
        <v>18</v>
      </c>
      <c r="B24" s="7" t="s">
        <v>20</v>
      </c>
      <c r="C24" s="7">
        <v>50146</v>
      </c>
      <c r="D24" s="7">
        <v>9392</v>
      </c>
      <c r="E24" s="7"/>
      <c r="F24" s="7"/>
      <c r="G24" s="7"/>
      <c r="H24" s="7">
        <f>SUM(D24:G24)</f>
        <v>9392</v>
      </c>
      <c r="I24">
        <f t="shared" si="0"/>
        <v>0.18729310413592309</v>
      </c>
    </row>
    <row r="25" spans="1:9" x14ac:dyDescent="0.25">
      <c r="I25" t="str">
        <f t="shared" si="0"/>
        <v/>
      </c>
    </row>
    <row r="26" spans="1:9" x14ac:dyDescent="0.25">
      <c r="A26" s="32" t="s">
        <v>23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983</v>
      </c>
      <c r="D27" s="7">
        <v>244</v>
      </c>
      <c r="E27" s="7"/>
      <c r="F27" s="7"/>
      <c r="G27" s="7"/>
      <c r="H27" s="7">
        <f>SUM(D27:G27)</f>
        <v>244</v>
      </c>
      <c r="I27">
        <f t="shared" si="0"/>
        <v>0.24821973550356052</v>
      </c>
    </row>
    <row r="28" spans="1:9" x14ac:dyDescent="0.25">
      <c r="A28" s="6" t="s">
        <v>17</v>
      </c>
      <c r="B28" s="7" t="s">
        <v>19</v>
      </c>
      <c r="C28" s="7">
        <v>679</v>
      </c>
      <c r="D28" s="7">
        <v>218</v>
      </c>
      <c r="E28" s="7"/>
      <c r="F28" s="7"/>
      <c r="G28" s="7"/>
      <c r="H28" s="7">
        <f>SUM(D28:G28)</f>
        <v>218</v>
      </c>
      <c r="I28">
        <f t="shared" si="0"/>
        <v>0.32106038291605304</v>
      </c>
    </row>
    <row r="29" spans="1:9" x14ac:dyDescent="0.25">
      <c r="A29" s="6" t="s">
        <v>18</v>
      </c>
      <c r="B29" s="7" t="s">
        <v>20</v>
      </c>
      <c r="C29" s="7">
        <v>29761</v>
      </c>
      <c r="D29" s="7">
        <v>9860</v>
      </c>
      <c r="E29" s="7"/>
      <c r="F29" s="7"/>
      <c r="G29" s="7"/>
      <c r="H29" s="7">
        <f>SUM(D29:G29)</f>
        <v>9860</v>
      </c>
      <c r="I29">
        <f t="shared" si="0"/>
        <v>0.33130607170457982</v>
      </c>
    </row>
    <row r="30" spans="1:9" x14ac:dyDescent="0.25">
      <c r="I30" t="str">
        <f t="shared" si="0"/>
        <v/>
      </c>
    </row>
    <row r="31" spans="1:9" x14ac:dyDescent="0.25">
      <c r="A31" s="32" t="s">
        <v>24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809</v>
      </c>
      <c r="D32" s="7">
        <v>198</v>
      </c>
      <c r="E32" s="7"/>
      <c r="F32" s="7"/>
      <c r="G32" s="7"/>
      <c r="H32" s="7">
        <f>SUM(D32:G32)</f>
        <v>198</v>
      </c>
      <c r="I32">
        <f t="shared" si="0"/>
        <v>0.24474660074165636</v>
      </c>
    </row>
    <row r="33" spans="1:9" x14ac:dyDescent="0.25">
      <c r="A33" s="6" t="s">
        <v>17</v>
      </c>
      <c r="B33" s="7" t="s">
        <v>19</v>
      </c>
      <c r="C33" s="7">
        <v>649</v>
      </c>
      <c r="D33" s="7">
        <v>197</v>
      </c>
      <c r="E33" s="7"/>
      <c r="F33" s="7"/>
      <c r="G33" s="7"/>
      <c r="H33" s="7">
        <f>SUM(D33:G33)</f>
        <v>197</v>
      </c>
      <c r="I33">
        <f t="shared" si="0"/>
        <v>0.30354391371340522</v>
      </c>
    </row>
    <row r="34" spans="1:9" x14ac:dyDescent="0.25">
      <c r="A34" s="6" t="s">
        <v>18</v>
      </c>
      <c r="B34" s="7" t="s">
        <v>20</v>
      </c>
      <c r="C34" s="7">
        <v>32444</v>
      </c>
      <c r="D34" s="7">
        <v>9121</v>
      </c>
      <c r="E34" s="7"/>
      <c r="F34" s="7"/>
      <c r="G34" s="7"/>
      <c r="H34" s="7">
        <f>SUM(D34:G34)</f>
        <v>9121</v>
      </c>
      <c r="I34">
        <f t="shared" si="0"/>
        <v>0.2811305634323758</v>
      </c>
    </row>
    <row r="35" spans="1:9" x14ac:dyDescent="0.25">
      <c r="I35" t="str">
        <f t="shared" si="0"/>
        <v/>
      </c>
    </row>
    <row r="36" spans="1:9" x14ac:dyDescent="0.25">
      <c r="A36" s="32" t="s">
        <v>25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1114</v>
      </c>
      <c r="D37" s="7">
        <v>255</v>
      </c>
      <c r="E37" s="7"/>
      <c r="F37" s="7"/>
      <c r="G37" s="7"/>
      <c r="H37" s="7">
        <f>SUM(D37:G37)</f>
        <v>255</v>
      </c>
      <c r="I37">
        <f t="shared" si="0"/>
        <v>0.22890484739676839</v>
      </c>
    </row>
    <row r="38" spans="1:9" x14ac:dyDescent="0.25">
      <c r="A38" s="6" t="s">
        <v>17</v>
      </c>
      <c r="B38" s="7" t="s">
        <v>19</v>
      </c>
      <c r="C38" s="7">
        <v>736</v>
      </c>
      <c r="D38" s="7">
        <v>137</v>
      </c>
      <c r="E38" s="7"/>
      <c r="F38" s="7"/>
      <c r="G38" s="7"/>
      <c r="H38" s="7">
        <f>SUM(D38:G38)</f>
        <v>137</v>
      </c>
      <c r="I38">
        <f t="shared" si="0"/>
        <v>0.18614130434782608</v>
      </c>
    </row>
    <row r="39" spans="1:9" x14ac:dyDescent="0.25">
      <c r="A39" s="6" t="s">
        <v>18</v>
      </c>
      <c r="B39" s="7" t="s">
        <v>20</v>
      </c>
      <c r="C39" s="7">
        <v>28640</v>
      </c>
      <c r="D39" s="7">
        <v>9295</v>
      </c>
      <c r="E39" s="7"/>
      <c r="F39" s="7"/>
      <c r="G39" s="7"/>
      <c r="H39" s="7">
        <f>SUM(D39:G39)</f>
        <v>9295</v>
      </c>
      <c r="I39">
        <f t="shared" si="0"/>
        <v>0.32454608938547486</v>
      </c>
    </row>
    <row r="40" spans="1:9" x14ac:dyDescent="0.25">
      <c r="I40" t="str">
        <f t="shared" si="0"/>
        <v/>
      </c>
    </row>
    <row r="41" spans="1:9" x14ac:dyDescent="0.25">
      <c r="A41" s="32" t="s">
        <v>26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1707</v>
      </c>
      <c r="D42" s="7">
        <v>523</v>
      </c>
      <c r="E42" s="7"/>
      <c r="F42" s="7"/>
      <c r="G42" s="7"/>
      <c r="H42" s="7">
        <f>SUM(D42:G42)</f>
        <v>523</v>
      </c>
      <c r="I42">
        <f t="shared" si="0"/>
        <v>0.30638547158758056</v>
      </c>
    </row>
    <row r="43" spans="1:9" x14ac:dyDescent="0.25">
      <c r="A43" s="6" t="s">
        <v>17</v>
      </c>
      <c r="B43" s="7" t="s">
        <v>19</v>
      </c>
      <c r="C43" s="7">
        <v>1202</v>
      </c>
      <c r="D43" s="7">
        <v>555</v>
      </c>
      <c r="E43" s="7"/>
      <c r="F43" s="7"/>
      <c r="G43" s="7"/>
      <c r="H43" s="7">
        <f>SUM(D43:G43)</f>
        <v>555</v>
      </c>
      <c r="I43">
        <f t="shared" si="0"/>
        <v>0.4617304492512479</v>
      </c>
    </row>
    <row r="44" spans="1:9" x14ac:dyDescent="0.25">
      <c r="A44" s="6" t="s">
        <v>18</v>
      </c>
      <c r="B44" s="7" t="s">
        <v>20</v>
      </c>
      <c r="C44" s="7">
        <v>35561</v>
      </c>
      <c r="D44" s="7">
        <v>12227</v>
      </c>
      <c r="E44" s="7"/>
      <c r="F44" s="7"/>
      <c r="G44" s="7"/>
      <c r="H44" s="7">
        <f>SUM(D44:G44)</f>
        <v>12227</v>
      </c>
      <c r="I44">
        <f t="shared" si="0"/>
        <v>0.34383172576699195</v>
      </c>
    </row>
    <row r="45" spans="1:9" x14ac:dyDescent="0.25">
      <c r="I45" t="str">
        <f t="shared" si="0"/>
        <v/>
      </c>
    </row>
    <row r="46" spans="1:9" x14ac:dyDescent="0.25">
      <c r="A46" s="32" t="s">
        <v>27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1770</v>
      </c>
      <c r="D47" s="7">
        <v>517</v>
      </c>
      <c r="E47" s="7"/>
      <c r="F47" s="7"/>
      <c r="G47" s="7"/>
      <c r="H47" s="7">
        <f>SUM(D47:G47)</f>
        <v>517</v>
      </c>
      <c r="I47">
        <f t="shared" si="0"/>
        <v>0.29209039548022597</v>
      </c>
    </row>
    <row r="48" spans="1:9" x14ac:dyDescent="0.25">
      <c r="A48" s="6" t="s">
        <v>17</v>
      </c>
      <c r="B48" s="7" t="s">
        <v>19</v>
      </c>
      <c r="C48" s="7">
        <v>854</v>
      </c>
      <c r="D48" s="7">
        <v>155</v>
      </c>
      <c r="E48" s="7"/>
      <c r="F48" s="7"/>
      <c r="G48" s="7"/>
      <c r="H48" s="7">
        <f>SUM(D48:G48)</f>
        <v>155</v>
      </c>
      <c r="I48">
        <f t="shared" si="0"/>
        <v>0.18149882903981265</v>
      </c>
    </row>
    <row r="49" spans="1:9" x14ac:dyDescent="0.25">
      <c r="A49" s="6" t="s">
        <v>18</v>
      </c>
      <c r="B49" s="7" t="s">
        <v>20</v>
      </c>
      <c r="C49" s="7">
        <v>43792</v>
      </c>
      <c r="D49" s="7">
        <v>10875</v>
      </c>
      <c r="E49" s="7"/>
      <c r="F49" s="7"/>
      <c r="G49" s="7"/>
      <c r="H49" s="7">
        <f>SUM(D49:G49)</f>
        <v>10875</v>
      </c>
      <c r="I49">
        <f t="shared" si="0"/>
        <v>0.24833302886371941</v>
      </c>
    </row>
    <row r="50" spans="1:9" x14ac:dyDescent="0.25">
      <c r="I50" t="str">
        <f t="shared" si="0"/>
        <v/>
      </c>
    </row>
    <row r="51" spans="1:9" x14ac:dyDescent="0.25">
      <c r="A51" s="32" t="s">
        <v>28</v>
      </c>
      <c r="B51" s="33"/>
      <c r="C51" s="33"/>
      <c r="D51" s="33"/>
      <c r="E51" s="33"/>
      <c r="F51" s="33"/>
      <c r="G51" s="33"/>
      <c r="H51" s="33"/>
      <c r="I51" t="str">
        <f t="shared" si="0"/>
        <v/>
      </c>
    </row>
    <row r="52" spans="1:9" x14ac:dyDescent="0.25">
      <c r="A52" s="6" t="s">
        <v>16</v>
      </c>
      <c r="B52" s="7" t="s">
        <v>19</v>
      </c>
      <c r="C52" s="7">
        <v>1690</v>
      </c>
      <c r="D52" s="7">
        <v>486</v>
      </c>
      <c r="E52" s="7"/>
      <c r="F52" s="7"/>
      <c r="G52" s="7"/>
      <c r="H52" s="7">
        <f>SUM(D52:G52)</f>
        <v>486</v>
      </c>
      <c r="I52">
        <f t="shared" si="0"/>
        <v>0.28757396449704142</v>
      </c>
    </row>
    <row r="53" spans="1:9" x14ac:dyDescent="0.25">
      <c r="A53" s="6" t="s">
        <v>17</v>
      </c>
      <c r="B53" s="7" t="s">
        <v>19</v>
      </c>
      <c r="C53" s="7">
        <v>965</v>
      </c>
      <c r="D53" s="7">
        <v>263</v>
      </c>
      <c r="E53" s="7"/>
      <c r="F53" s="7"/>
      <c r="G53" s="7"/>
      <c r="H53" s="7">
        <f>SUM(D53:G53)</f>
        <v>263</v>
      </c>
      <c r="I53">
        <f t="shared" si="0"/>
        <v>0.27253886010362693</v>
      </c>
    </row>
    <row r="54" spans="1:9" x14ac:dyDescent="0.25">
      <c r="A54" s="6" t="s">
        <v>18</v>
      </c>
      <c r="B54" s="7" t="s">
        <v>20</v>
      </c>
      <c r="C54" s="7">
        <v>41290</v>
      </c>
      <c r="D54" s="7">
        <v>12208</v>
      </c>
      <c r="E54" s="7"/>
      <c r="F54" s="7"/>
      <c r="G54" s="7"/>
      <c r="H54" s="7">
        <f>SUM(D54:G54)</f>
        <v>12208</v>
      </c>
      <c r="I54">
        <f t="shared" si="0"/>
        <v>0.29566480988132721</v>
      </c>
    </row>
    <row r="55" spans="1:9" x14ac:dyDescent="0.25">
      <c r="I55" t="str">
        <f t="shared" si="0"/>
        <v/>
      </c>
    </row>
    <row r="56" spans="1:9" x14ac:dyDescent="0.25">
      <c r="A56" s="32" t="s">
        <v>29</v>
      </c>
      <c r="B56" s="33"/>
      <c r="C56" s="33"/>
      <c r="D56" s="33"/>
      <c r="E56" s="33"/>
      <c r="F56" s="33"/>
      <c r="G56" s="33"/>
      <c r="H56" s="33"/>
      <c r="I56" t="str">
        <f t="shared" si="0"/>
        <v/>
      </c>
    </row>
    <row r="57" spans="1:9" x14ac:dyDescent="0.25">
      <c r="A57" s="6" t="s">
        <v>16</v>
      </c>
      <c r="B57" s="7" t="s">
        <v>19</v>
      </c>
      <c r="C57" s="7">
        <v>1575</v>
      </c>
      <c r="D57" s="7">
        <v>546</v>
      </c>
      <c r="E57" s="7"/>
      <c r="F57" s="7"/>
      <c r="G57" s="7"/>
      <c r="H57" s="7">
        <f>SUM(D57:G57)</f>
        <v>546</v>
      </c>
      <c r="I57">
        <f t="shared" si="0"/>
        <v>0.34666666666666668</v>
      </c>
    </row>
    <row r="58" spans="1:9" x14ac:dyDescent="0.25">
      <c r="A58" s="6" t="s">
        <v>17</v>
      </c>
      <c r="B58" s="7" t="s">
        <v>19</v>
      </c>
      <c r="C58" s="7">
        <v>910</v>
      </c>
      <c r="D58" s="7">
        <v>282</v>
      </c>
      <c r="E58" s="7"/>
      <c r="F58" s="7"/>
      <c r="G58" s="7"/>
      <c r="H58" s="7">
        <f>SUM(D58:G58)</f>
        <v>282</v>
      </c>
      <c r="I58">
        <f t="shared" si="0"/>
        <v>0.3098901098901099</v>
      </c>
    </row>
    <row r="59" spans="1:9" x14ac:dyDescent="0.25">
      <c r="A59" s="6" t="s">
        <v>18</v>
      </c>
      <c r="B59" s="7" t="s">
        <v>20</v>
      </c>
      <c r="C59" s="7">
        <v>31420</v>
      </c>
      <c r="D59" s="7">
        <v>11583</v>
      </c>
      <c r="E59" s="7"/>
      <c r="F59" s="7"/>
      <c r="G59" s="7"/>
      <c r="H59" s="7">
        <f>SUM(D59:G59)</f>
        <v>11583</v>
      </c>
      <c r="I59">
        <f t="shared" si="0"/>
        <v>0.36865054105665179</v>
      </c>
    </row>
    <row r="60" spans="1:9" x14ac:dyDescent="0.25">
      <c r="I60" t="str">
        <f t="shared" si="0"/>
        <v/>
      </c>
    </row>
    <row r="61" spans="1:9" x14ac:dyDescent="0.25">
      <c r="A61" s="32" t="s">
        <v>30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16</v>
      </c>
      <c r="B62" s="7" t="s">
        <v>19</v>
      </c>
      <c r="C62" s="7">
        <v>1933</v>
      </c>
      <c r="D62" s="7">
        <v>482</v>
      </c>
      <c r="E62" s="7"/>
      <c r="F62" s="7"/>
      <c r="G62" s="7"/>
      <c r="H62" s="7">
        <f>SUM(D62:G62)</f>
        <v>482</v>
      </c>
      <c r="I62">
        <f t="shared" si="0"/>
        <v>0.24935333678220384</v>
      </c>
    </row>
    <row r="63" spans="1:9" x14ac:dyDescent="0.25">
      <c r="A63" s="6" t="s">
        <v>17</v>
      </c>
      <c r="B63" s="7" t="s">
        <v>19</v>
      </c>
      <c r="C63" s="7">
        <v>1044</v>
      </c>
      <c r="D63" s="7">
        <v>270</v>
      </c>
      <c r="E63" s="7"/>
      <c r="F63" s="7"/>
      <c r="G63" s="7"/>
      <c r="H63" s="7">
        <f>SUM(D63:G63)</f>
        <v>270</v>
      </c>
      <c r="I63">
        <f t="shared" si="0"/>
        <v>0.25862068965517243</v>
      </c>
    </row>
    <row r="64" spans="1:9" x14ac:dyDescent="0.25">
      <c r="A64" s="6" t="s">
        <v>18</v>
      </c>
      <c r="B64" s="7" t="s">
        <v>20</v>
      </c>
      <c r="C64" s="7">
        <v>42048</v>
      </c>
      <c r="D64" s="7">
        <v>11455</v>
      </c>
      <c r="E64" s="7"/>
      <c r="F64" s="7"/>
      <c r="G64" s="7"/>
      <c r="H64" s="7">
        <f>SUM(D64:G64)</f>
        <v>11455</v>
      </c>
      <c r="I64">
        <f t="shared" si="0"/>
        <v>0.2724267503805175</v>
      </c>
    </row>
    <row r="65" spans="1:9" x14ac:dyDescent="0.25">
      <c r="I65" t="str">
        <f t="shared" si="0"/>
        <v/>
      </c>
    </row>
    <row r="66" spans="1:9" x14ac:dyDescent="0.25">
      <c r="A66" s="32" t="s">
        <v>31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16</v>
      </c>
      <c r="B67" s="7" t="s">
        <v>19</v>
      </c>
      <c r="C67" s="7">
        <v>1750</v>
      </c>
      <c r="D67" s="7">
        <v>526</v>
      </c>
      <c r="E67" s="7"/>
      <c r="F67" s="7"/>
      <c r="G67" s="7"/>
      <c r="H67" s="7">
        <f>SUM(D67:G67)</f>
        <v>526</v>
      </c>
      <c r="I67">
        <f t="shared" si="0"/>
        <v>0.30057142857142854</v>
      </c>
    </row>
    <row r="68" spans="1:9" x14ac:dyDescent="0.25">
      <c r="A68" s="6" t="s">
        <v>17</v>
      </c>
      <c r="B68" s="7" t="s">
        <v>19</v>
      </c>
      <c r="C68" s="7">
        <v>910</v>
      </c>
      <c r="D68" s="7">
        <v>475</v>
      </c>
      <c r="E68" s="7"/>
      <c r="F68" s="7"/>
      <c r="G68" s="7"/>
      <c r="H68" s="7">
        <f>SUM(D68:G68)</f>
        <v>475</v>
      </c>
      <c r="I68">
        <f t="shared" si="0"/>
        <v>0.52197802197802201</v>
      </c>
    </row>
    <row r="69" spans="1:9" x14ac:dyDescent="0.25">
      <c r="A69" s="6" t="s">
        <v>18</v>
      </c>
      <c r="B69" s="7" t="s">
        <v>20</v>
      </c>
      <c r="C69" s="7">
        <v>44354</v>
      </c>
      <c r="D69" s="7">
        <v>13303</v>
      </c>
      <c r="E69" s="7"/>
      <c r="F69" s="7"/>
      <c r="G69" s="7"/>
      <c r="H69" s="7">
        <f>SUM(D69:G69)</f>
        <v>13303</v>
      </c>
      <c r="I69">
        <f t="shared" si="0"/>
        <v>0.29992785318122378</v>
      </c>
    </row>
    <row r="70" spans="1:9" x14ac:dyDescent="0.25">
      <c r="I70" t="str">
        <f t="shared" si="0"/>
        <v/>
      </c>
    </row>
    <row r="71" spans="1:9" x14ac:dyDescent="0.25">
      <c r="A71" s="32" t="s">
        <v>32</v>
      </c>
      <c r="B71" s="33"/>
      <c r="C71" s="33"/>
      <c r="D71" s="33"/>
      <c r="E71" s="33"/>
      <c r="F71" s="33"/>
      <c r="G71" s="33"/>
      <c r="H71" s="33"/>
      <c r="I71" t="str">
        <f t="shared" si="0"/>
        <v/>
      </c>
    </row>
    <row r="72" spans="1:9" x14ac:dyDescent="0.25">
      <c r="A72" s="6" t="s">
        <v>16</v>
      </c>
      <c r="B72" s="7" t="s">
        <v>19</v>
      </c>
      <c r="C72" s="7">
        <v>1920</v>
      </c>
      <c r="D72" s="7">
        <v>596</v>
      </c>
      <c r="E72" s="7"/>
      <c r="F72" s="7"/>
      <c r="G72" s="7"/>
      <c r="H72" s="7">
        <f>SUM(D72:G72)</f>
        <v>596</v>
      </c>
      <c r="I72">
        <f t="shared" si="0"/>
        <v>0.31041666666666667</v>
      </c>
    </row>
    <row r="73" spans="1:9" x14ac:dyDescent="0.25">
      <c r="A73" s="6" t="s">
        <v>17</v>
      </c>
      <c r="B73" s="7" t="s">
        <v>19</v>
      </c>
      <c r="C73" s="7">
        <v>806</v>
      </c>
      <c r="D73" s="7">
        <v>258</v>
      </c>
      <c r="E73" s="7"/>
      <c r="F73" s="7"/>
      <c r="G73" s="7"/>
      <c r="H73" s="7">
        <f>SUM(D73:G73)</f>
        <v>258</v>
      </c>
      <c r="I73">
        <f t="shared" si="0"/>
        <v>0.32009925558312657</v>
      </c>
    </row>
    <row r="74" spans="1:9" x14ac:dyDescent="0.25">
      <c r="A74" s="6" t="s">
        <v>18</v>
      </c>
      <c r="B74" s="7" t="s">
        <v>20</v>
      </c>
      <c r="C74" s="7">
        <v>37392</v>
      </c>
      <c r="D74" s="7">
        <v>14129</v>
      </c>
      <c r="E74" s="7"/>
      <c r="F74" s="7"/>
      <c r="G74" s="7"/>
      <c r="H74" s="7">
        <f>SUM(D74:G74)</f>
        <v>14129</v>
      </c>
      <c r="I74">
        <f t="shared" si="0"/>
        <v>0.37786157466837828</v>
      </c>
    </row>
    <row r="75" spans="1:9" x14ac:dyDescent="0.25">
      <c r="I75" t="str">
        <f t="shared" si="0"/>
        <v/>
      </c>
    </row>
    <row r="76" spans="1:9" x14ac:dyDescent="0.25">
      <c r="A76" s="32" t="s">
        <v>33</v>
      </c>
      <c r="B76" s="33"/>
      <c r="C76" s="33"/>
      <c r="D76" s="33"/>
      <c r="E76" s="33"/>
      <c r="F76" s="33"/>
      <c r="G76" s="33"/>
      <c r="H76" s="33"/>
      <c r="I76" t="str">
        <f t="shared" si="0"/>
        <v/>
      </c>
    </row>
    <row r="77" spans="1:9" x14ac:dyDescent="0.25">
      <c r="A77" s="6" t="s">
        <v>16</v>
      </c>
      <c r="B77" s="7" t="s">
        <v>19</v>
      </c>
      <c r="C77" s="7">
        <v>1969</v>
      </c>
      <c r="D77" s="7">
        <v>497</v>
      </c>
      <c r="E77" s="7"/>
      <c r="F77" s="7"/>
      <c r="G77" s="7"/>
      <c r="H77" s="7">
        <f>SUM(D77:G77)</f>
        <v>497</v>
      </c>
      <c r="I77">
        <f t="shared" ref="I77:I99" si="1">IF(C77="","",IFERROR(H77/C77,0))</f>
        <v>0.25241239207719657</v>
      </c>
    </row>
    <row r="78" spans="1:9" x14ac:dyDescent="0.25">
      <c r="A78" s="6" t="s">
        <v>17</v>
      </c>
      <c r="B78" s="7" t="s">
        <v>19</v>
      </c>
      <c r="C78" s="7">
        <v>1000</v>
      </c>
      <c r="D78" s="7">
        <v>280</v>
      </c>
      <c r="E78" s="7"/>
      <c r="F78" s="7"/>
      <c r="G78" s="7"/>
      <c r="H78" s="7">
        <f>SUM(D78:G78)</f>
        <v>280</v>
      </c>
      <c r="I78">
        <f t="shared" si="1"/>
        <v>0.28000000000000003</v>
      </c>
    </row>
    <row r="79" spans="1:9" x14ac:dyDescent="0.25">
      <c r="A79" s="6" t="s">
        <v>18</v>
      </c>
      <c r="B79" s="7" t="s">
        <v>20</v>
      </c>
      <c r="C79" s="7">
        <v>38500</v>
      </c>
      <c r="D79" s="7">
        <v>12354</v>
      </c>
      <c r="E79" s="7"/>
      <c r="F79" s="7"/>
      <c r="G79" s="7"/>
      <c r="H79" s="7">
        <f>SUM(D79:G79)</f>
        <v>12354</v>
      </c>
      <c r="I79">
        <f t="shared" si="1"/>
        <v>0.32088311688311688</v>
      </c>
    </row>
    <row r="80" spans="1:9" x14ac:dyDescent="0.25">
      <c r="I80" t="str">
        <f t="shared" si="1"/>
        <v/>
      </c>
    </row>
    <row r="81" spans="1:9" x14ac:dyDescent="0.25">
      <c r="A81" s="32" t="s">
        <v>34</v>
      </c>
      <c r="B81" s="33"/>
      <c r="C81" s="33"/>
      <c r="D81" s="33"/>
      <c r="E81" s="33"/>
      <c r="F81" s="33"/>
      <c r="G81" s="33"/>
      <c r="H81" s="33"/>
      <c r="I81" t="str">
        <f t="shared" si="1"/>
        <v/>
      </c>
    </row>
    <row r="82" spans="1:9" x14ac:dyDescent="0.25">
      <c r="A82" s="6" t="s">
        <v>16</v>
      </c>
      <c r="B82" s="7" t="s">
        <v>19</v>
      </c>
      <c r="C82" s="7">
        <v>706</v>
      </c>
      <c r="D82" s="7">
        <v>224</v>
      </c>
      <c r="E82" s="7"/>
      <c r="F82" s="7"/>
      <c r="G82" s="7"/>
      <c r="H82" s="7">
        <f>SUM(D82:G82)</f>
        <v>224</v>
      </c>
      <c r="I82">
        <f t="shared" si="1"/>
        <v>0.31728045325779036</v>
      </c>
    </row>
    <row r="83" spans="1:9" x14ac:dyDescent="0.25">
      <c r="A83" s="6" t="s">
        <v>17</v>
      </c>
      <c r="B83" s="7" t="s">
        <v>19</v>
      </c>
      <c r="C83" s="7">
        <v>602</v>
      </c>
      <c r="D83" s="7">
        <v>213</v>
      </c>
      <c r="E83" s="7"/>
      <c r="F83" s="7"/>
      <c r="G83" s="7"/>
      <c r="H83" s="7">
        <f>SUM(D83:G83)</f>
        <v>213</v>
      </c>
      <c r="I83">
        <f t="shared" si="1"/>
        <v>0.3538205980066445</v>
      </c>
    </row>
    <row r="84" spans="1:9" x14ac:dyDescent="0.25">
      <c r="A84" s="6" t="s">
        <v>18</v>
      </c>
      <c r="B84" s="7" t="s">
        <v>20</v>
      </c>
      <c r="C84" s="7">
        <v>22755</v>
      </c>
      <c r="D84" s="7">
        <v>9330</v>
      </c>
      <c r="E84" s="7"/>
      <c r="F84" s="7"/>
      <c r="G84" s="7"/>
      <c r="H84" s="7">
        <f>SUM(D84:G84)</f>
        <v>9330</v>
      </c>
      <c r="I84">
        <f t="shared" si="1"/>
        <v>0.41001977587343441</v>
      </c>
    </row>
    <row r="85" spans="1:9" x14ac:dyDescent="0.25">
      <c r="I85" t="str">
        <f t="shared" si="1"/>
        <v/>
      </c>
    </row>
    <row r="86" spans="1:9" x14ac:dyDescent="0.25">
      <c r="A86" s="33" t="s">
        <v>35</v>
      </c>
      <c r="B86" s="33"/>
      <c r="C86" s="33"/>
      <c r="D86" s="33"/>
      <c r="E86" s="33"/>
      <c r="F86" s="33"/>
      <c r="G86" s="33"/>
      <c r="H86" s="33"/>
      <c r="I86" t="str">
        <f t="shared" si="1"/>
        <v/>
      </c>
    </row>
    <row r="87" spans="1:9" x14ac:dyDescent="0.25">
      <c r="A87" s="6" t="s">
        <v>16</v>
      </c>
      <c r="B87" s="7" t="s">
        <v>19</v>
      </c>
      <c r="C87" s="7">
        <v>933</v>
      </c>
      <c r="D87" s="7">
        <v>227</v>
      </c>
      <c r="E87" s="7"/>
      <c r="F87" s="7"/>
      <c r="G87" s="7"/>
      <c r="H87" s="7">
        <f>SUM(D87:G87)</f>
        <v>227</v>
      </c>
      <c r="I87">
        <f t="shared" si="1"/>
        <v>0.24330117899249731</v>
      </c>
    </row>
    <row r="88" spans="1:9" x14ac:dyDescent="0.25">
      <c r="A88" s="6" t="s">
        <v>17</v>
      </c>
      <c r="B88" s="7" t="s">
        <v>19</v>
      </c>
      <c r="C88" s="7">
        <v>528</v>
      </c>
      <c r="D88" s="7">
        <v>172</v>
      </c>
      <c r="E88" s="7"/>
      <c r="F88" s="7"/>
      <c r="G88" s="7"/>
      <c r="H88" s="7">
        <f>SUM(D88:G88)</f>
        <v>172</v>
      </c>
      <c r="I88">
        <f t="shared" si="1"/>
        <v>0.32575757575757575</v>
      </c>
    </row>
    <row r="89" spans="1:9" x14ac:dyDescent="0.25">
      <c r="A89" s="6" t="s">
        <v>18</v>
      </c>
      <c r="B89" s="7" t="s">
        <v>20</v>
      </c>
      <c r="C89" s="7">
        <v>30807</v>
      </c>
      <c r="D89" s="7">
        <v>8891</v>
      </c>
      <c r="E89" s="7"/>
      <c r="F89" s="7"/>
      <c r="G89" s="7"/>
      <c r="H89" s="7">
        <f>SUM(D89:G89)</f>
        <v>8891</v>
      </c>
      <c r="I89">
        <f t="shared" si="1"/>
        <v>0.28860323952348493</v>
      </c>
    </row>
    <row r="90" spans="1:9" x14ac:dyDescent="0.25">
      <c r="I90" t="str">
        <f t="shared" si="1"/>
        <v/>
      </c>
    </row>
    <row r="91" spans="1:9" x14ac:dyDescent="0.25">
      <c r="A91" s="33" t="s">
        <v>36</v>
      </c>
      <c r="B91" s="33"/>
      <c r="C91" s="33"/>
      <c r="D91" s="33"/>
      <c r="E91" s="33"/>
      <c r="F91" s="33"/>
      <c r="G91" s="33"/>
      <c r="H91" s="33"/>
      <c r="I91" t="str">
        <f t="shared" si="1"/>
        <v/>
      </c>
    </row>
    <row r="92" spans="1:9" x14ac:dyDescent="0.25">
      <c r="A92" s="6" t="s">
        <v>16</v>
      </c>
      <c r="B92" s="7" t="s">
        <v>19</v>
      </c>
      <c r="C92" s="7">
        <v>901</v>
      </c>
      <c r="D92" s="7">
        <v>230</v>
      </c>
      <c r="E92" s="7"/>
      <c r="F92" s="7"/>
      <c r="G92" s="7"/>
      <c r="H92" s="7">
        <f>SUM(D92:G92)</f>
        <v>230</v>
      </c>
      <c r="I92">
        <f t="shared" si="1"/>
        <v>0.25527192008879024</v>
      </c>
    </row>
    <row r="93" spans="1:9" x14ac:dyDescent="0.25">
      <c r="A93" s="6" t="s">
        <v>17</v>
      </c>
      <c r="B93" s="7" t="s">
        <v>19</v>
      </c>
      <c r="C93" s="7">
        <v>420</v>
      </c>
      <c r="D93" s="7">
        <v>150</v>
      </c>
      <c r="E93" s="7"/>
      <c r="F93" s="7"/>
      <c r="G93" s="7"/>
      <c r="H93" s="7">
        <f>SUM(D93:G93)</f>
        <v>150</v>
      </c>
      <c r="I93">
        <f t="shared" si="1"/>
        <v>0.35714285714285715</v>
      </c>
    </row>
    <row r="94" spans="1:9" x14ac:dyDescent="0.25">
      <c r="A94" s="6" t="s">
        <v>18</v>
      </c>
      <c r="B94" s="7" t="s">
        <v>20</v>
      </c>
      <c r="C94" s="7">
        <v>23469</v>
      </c>
      <c r="D94" s="7">
        <v>7641</v>
      </c>
      <c r="E94" s="7"/>
      <c r="F94" s="7"/>
      <c r="G94" s="7"/>
      <c r="H94" s="7">
        <f>SUM(D94:G94)</f>
        <v>7641</v>
      </c>
      <c r="I94">
        <f t="shared" si="1"/>
        <v>0.32557842260002556</v>
      </c>
    </row>
    <row r="95" spans="1:9" x14ac:dyDescent="0.25">
      <c r="I95" t="str">
        <f t="shared" si="1"/>
        <v/>
      </c>
    </row>
    <row r="96" spans="1:9" x14ac:dyDescent="0.25">
      <c r="A96" s="33" t="s">
        <v>37</v>
      </c>
      <c r="B96" s="21"/>
      <c r="C96" s="21"/>
      <c r="D96" s="21"/>
      <c r="E96" s="21"/>
      <c r="F96" s="21"/>
      <c r="G96" s="21"/>
      <c r="H96" s="21"/>
      <c r="I96" t="str">
        <f t="shared" si="1"/>
        <v/>
      </c>
    </row>
    <row r="97" spans="1:9" x14ac:dyDescent="0.25">
      <c r="A97" s="6" t="s">
        <v>16</v>
      </c>
      <c r="B97" s="7" t="s">
        <v>19</v>
      </c>
      <c r="C97" s="7">
        <v>1316</v>
      </c>
      <c r="D97" s="7">
        <v>341</v>
      </c>
      <c r="E97" s="7"/>
      <c r="F97" s="7"/>
      <c r="G97" s="7"/>
      <c r="H97" s="7">
        <f>SUM(D97:G97)</f>
        <v>341</v>
      </c>
      <c r="I97">
        <f t="shared" si="1"/>
        <v>0.25911854103343462</v>
      </c>
    </row>
    <row r="98" spans="1:9" x14ac:dyDescent="0.25">
      <c r="A98" s="6" t="s">
        <v>17</v>
      </c>
      <c r="B98" s="7" t="s">
        <v>19</v>
      </c>
      <c r="C98" s="7">
        <v>599</v>
      </c>
      <c r="D98" s="7">
        <v>321</v>
      </c>
      <c r="E98" s="7"/>
      <c r="F98" s="7"/>
      <c r="G98" s="7"/>
      <c r="H98" s="7">
        <f>SUM(D98:G98)</f>
        <v>321</v>
      </c>
      <c r="I98">
        <f t="shared" si="1"/>
        <v>0.53589315525876458</v>
      </c>
    </row>
    <row r="99" spans="1:9" x14ac:dyDescent="0.25">
      <c r="A99" s="6" t="s">
        <v>18</v>
      </c>
      <c r="B99" s="7" t="s">
        <v>20</v>
      </c>
      <c r="C99" s="7">
        <v>35662</v>
      </c>
      <c r="D99" s="7">
        <v>9936</v>
      </c>
      <c r="E99" s="7"/>
      <c r="F99" s="7"/>
      <c r="G99" s="7"/>
      <c r="H99" s="7">
        <f>SUM(D99:G99)</f>
        <v>9936</v>
      </c>
      <c r="I99">
        <f t="shared" si="1"/>
        <v>0.27861589366833045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zoomScaleSheetLayoutView="100" workbookViewId="0">
      <selection activeCell="I1" sqref="I1:I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5" width="11.140625" hidden="1" customWidth="1"/>
    <col min="6" max="7" width="11.42578125" hidden="1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351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2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353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131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40</v>
      </c>
      <c r="D12" s="7">
        <v>5</v>
      </c>
      <c r="E12" s="7"/>
      <c r="F12" s="7"/>
      <c r="G12" s="7"/>
      <c r="H12" s="7">
        <f>SUM(D12:G12)</f>
        <v>5</v>
      </c>
      <c r="I12">
        <f>IF(C12="","",IFERROR(H12/C12,0))</f>
        <v>0.125</v>
      </c>
    </row>
    <row r="13" spans="1:9" x14ac:dyDescent="0.25">
      <c r="A13" s="6" t="s">
        <v>17</v>
      </c>
      <c r="B13" s="7" t="s">
        <v>19</v>
      </c>
      <c r="C13" s="7">
        <v>44</v>
      </c>
      <c r="D13" s="7">
        <v>26</v>
      </c>
      <c r="E13" s="7"/>
      <c r="F13" s="7"/>
      <c r="G13" s="7"/>
      <c r="H13" s="7">
        <f t="shared" ref="H13:H14" si="0">SUM(D13:G13)</f>
        <v>26</v>
      </c>
      <c r="I13">
        <f t="shared" ref="I13:I40" si="1">IF(C13="","",IFERROR(H13/C13,0))</f>
        <v>0.59090909090909094</v>
      </c>
    </row>
    <row r="14" spans="1:9" x14ac:dyDescent="0.25">
      <c r="A14" s="6" t="s">
        <v>18</v>
      </c>
      <c r="B14" s="7" t="s">
        <v>20</v>
      </c>
      <c r="C14" s="7">
        <v>10088</v>
      </c>
      <c r="D14" s="7">
        <v>1833</v>
      </c>
      <c r="E14" s="7"/>
      <c r="F14" s="7"/>
      <c r="G14" s="7"/>
      <c r="H14" s="7">
        <f t="shared" si="0"/>
        <v>1833</v>
      </c>
      <c r="I14">
        <f t="shared" si="1"/>
        <v>0.18170103092783504</v>
      </c>
    </row>
    <row r="15" spans="1:9" x14ac:dyDescent="0.25">
      <c r="I15" t="str">
        <f t="shared" si="1"/>
        <v/>
      </c>
    </row>
    <row r="16" spans="1:9" x14ac:dyDescent="0.25">
      <c r="A16" s="32" t="s">
        <v>77</v>
      </c>
      <c r="B16" s="33"/>
      <c r="C16" s="33"/>
      <c r="D16" s="33"/>
      <c r="E16" s="33"/>
      <c r="F16" s="33"/>
      <c r="G16" s="33"/>
      <c r="H16" s="33"/>
      <c r="I16" t="str">
        <f t="shared" si="1"/>
        <v/>
      </c>
    </row>
    <row r="17" spans="1:9" x14ac:dyDescent="0.25">
      <c r="A17" s="6" t="s">
        <v>16</v>
      </c>
      <c r="B17" s="7" t="s">
        <v>19</v>
      </c>
      <c r="C17" s="7">
        <v>4</v>
      </c>
      <c r="D17" s="7">
        <v>0</v>
      </c>
      <c r="E17" s="7"/>
      <c r="F17" s="7"/>
      <c r="G17" s="7"/>
      <c r="H17" s="7">
        <f t="shared" ref="H17:H19" si="2">SUM(D17:G17)</f>
        <v>0</v>
      </c>
      <c r="I17">
        <f t="shared" si="1"/>
        <v>0</v>
      </c>
    </row>
    <row r="18" spans="1:9" x14ac:dyDescent="0.25">
      <c r="A18" s="6" t="s">
        <v>17</v>
      </c>
      <c r="B18" s="7" t="s">
        <v>19</v>
      </c>
      <c r="C18" s="7">
        <v>76</v>
      </c>
      <c r="D18" s="7">
        <v>20</v>
      </c>
      <c r="E18" s="7"/>
      <c r="F18" s="7"/>
      <c r="G18" s="7"/>
      <c r="H18" s="7">
        <f t="shared" si="2"/>
        <v>20</v>
      </c>
      <c r="I18">
        <f t="shared" si="1"/>
        <v>0.26315789473684209</v>
      </c>
    </row>
    <row r="19" spans="1:9" x14ac:dyDescent="0.25">
      <c r="A19" s="6" t="s">
        <v>18</v>
      </c>
      <c r="B19" s="7" t="s">
        <v>20</v>
      </c>
      <c r="C19" s="7">
        <v>17967</v>
      </c>
      <c r="D19" s="7">
        <v>5406</v>
      </c>
      <c r="E19" s="7"/>
      <c r="F19" s="7"/>
      <c r="G19" s="7"/>
      <c r="H19" s="7">
        <f t="shared" si="2"/>
        <v>5406</v>
      </c>
      <c r="I19">
        <f t="shared" si="1"/>
        <v>0.30088495575221241</v>
      </c>
    </row>
    <row r="20" spans="1:9" x14ac:dyDescent="0.25">
      <c r="I20" t="str">
        <f t="shared" si="1"/>
        <v/>
      </c>
    </row>
    <row r="21" spans="1:9" x14ac:dyDescent="0.25">
      <c r="A21" s="32" t="s">
        <v>78</v>
      </c>
      <c r="B21" s="33"/>
      <c r="C21" s="33"/>
      <c r="D21" s="33"/>
      <c r="E21" s="33"/>
      <c r="F21" s="33"/>
      <c r="G21" s="33"/>
      <c r="H21" s="33"/>
      <c r="I21" t="str">
        <f t="shared" si="1"/>
        <v/>
      </c>
    </row>
    <row r="22" spans="1:9" x14ac:dyDescent="0.25">
      <c r="A22" s="6" t="s">
        <v>16</v>
      </c>
      <c r="B22" s="7" t="s">
        <v>19</v>
      </c>
      <c r="C22" s="7">
        <v>188</v>
      </c>
      <c r="D22" s="7">
        <v>176</v>
      </c>
      <c r="E22" s="7"/>
      <c r="F22" s="7"/>
      <c r="G22" s="7"/>
      <c r="H22" s="7">
        <f t="shared" ref="H22:H24" si="3">SUM(D22:G22)</f>
        <v>176</v>
      </c>
      <c r="I22">
        <f t="shared" si="1"/>
        <v>0.93617021276595747</v>
      </c>
    </row>
    <row r="23" spans="1:9" x14ac:dyDescent="0.25">
      <c r="A23" s="6" t="s">
        <v>17</v>
      </c>
      <c r="B23" s="7" t="s">
        <v>19</v>
      </c>
      <c r="C23" s="7">
        <v>127</v>
      </c>
      <c r="D23" s="7">
        <v>80</v>
      </c>
      <c r="E23" s="7"/>
      <c r="F23" s="7"/>
      <c r="G23" s="7"/>
      <c r="H23" s="7">
        <f t="shared" si="3"/>
        <v>80</v>
      </c>
      <c r="I23">
        <f t="shared" si="1"/>
        <v>0.62992125984251968</v>
      </c>
    </row>
    <row r="24" spans="1:9" x14ac:dyDescent="0.25">
      <c r="A24" s="6" t="s">
        <v>18</v>
      </c>
      <c r="B24" s="7" t="s">
        <v>20</v>
      </c>
      <c r="C24" s="7">
        <v>13755</v>
      </c>
      <c r="D24" s="7">
        <v>3599</v>
      </c>
      <c r="E24" s="7"/>
      <c r="F24" s="7"/>
      <c r="G24" s="7"/>
      <c r="H24" s="7">
        <f t="shared" si="3"/>
        <v>3599</v>
      </c>
      <c r="I24">
        <f t="shared" si="1"/>
        <v>0.26165030897855324</v>
      </c>
    </row>
    <row r="25" spans="1:9" x14ac:dyDescent="0.25">
      <c r="G25" s="28"/>
      <c r="I25" t="str">
        <f t="shared" si="1"/>
        <v/>
      </c>
    </row>
    <row r="26" spans="1:9" x14ac:dyDescent="0.25">
      <c r="A26" s="32" t="s">
        <v>79</v>
      </c>
      <c r="B26" s="33"/>
      <c r="C26" s="33"/>
      <c r="D26" s="33"/>
      <c r="E26" s="33"/>
      <c r="F26" s="33"/>
      <c r="G26" s="34"/>
      <c r="H26" s="33"/>
      <c r="I26" t="str">
        <f t="shared" si="1"/>
        <v/>
      </c>
    </row>
    <row r="27" spans="1:9" x14ac:dyDescent="0.25">
      <c r="A27" s="6" t="s">
        <v>16</v>
      </c>
      <c r="B27" s="7" t="s">
        <v>19</v>
      </c>
      <c r="C27" s="7">
        <v>36</v>
      </c>
      <c r="D27" s="7">
        <v>4</v>
      </c>
      <c r="E27" s="7"/>
      <c r="F27" s="7"/>
      <c r="G27" s="7"/>
      <c r="H27" s="7">
        <f t="shared" ref="H27:H29" si="4">SUM(D27:G27)</f>
        <v>4</v>
      </c>
      <c r="I27">
        <f t="shared" si="1"/>
        <v>0.1111111111111111</v>
      </c>
    </row>
    <row r="28" spans="1:9" x14ac:dyDescent="0.25">
      <c r="A28" s="6" t="s">
        <v>17</v>
      </c>
      <c r="B28" s="7" t="s">
        <v>19</v>
      </c>
      <c r="C28" s="7">
        <v>72</v>
      </c>
      <c r="D28" s="7">
        <v>7</v>
      </c>
      <c r="E28" s="7"/>
      <c r="F28" s="7"/>
      <c r="G28" s="7"/>
      <c r="H28" s="7">
        <f t="shared" si="4"/>
        <v>7</v>
      </c>
      <c r="I28">
        <f t="shared" si="1"/>
        <v>9.7222222222222224E-2</v>
      </c>
    </row>
    <row r="29" spans="1:9" x14ac:dyDescent="0.25">
      <c r="A29" s="6" t="s">
        <v>18</v>
      </c>
      <c r="B29" s="7" t="s">
        <v>20</v>
      </c>
      <c r="C29" s="7">
        <v>17884</v>
      </c>
      <c r="D29" s="7">
        <v>3495</v>
      </c>
      <c r="E29" s="7"/>
      <c r="F29" s="7"/>
      <c r="G29" s="7"/>
      <c r="H29" s="7">
        <f t="shared" si="4"/>
        <v>3495</v>
      </c>
      <c r="I29">
        <f t="shared" si="1"/>
        <v>0.19542607917691793</v>
      </c>
    </row>
    <row r="30" spans="1:9" x14ac:dyDescent="0.25">
      <c r="I30" t="str">
        <f t="shared" si="1"/>
        <v/>
      </c>
    </row>
    <row r="31" spans="1:9" x14ac:dyDescent="0.25">
      <c r="A31" s="32" t="s">
        <v>80</v>
      </c>
      <c r="B31" s="33"/>
      <c r="C31" s="33"/>
      <c r="D31" s="33"/>
      <c r="E31" s="33"/>
      <c r="F31" s="33"/>
      <c r="G31" s="33"/>
      <c r="H31" s="33"/>
      <c r="I31" t="str">
        <f t="shared" si="1"/>
        <v/>
      </c>
    </row>
    <row r="32" spans="1:9" x14ac:dyDescent="0.25">
      <c r="A32" s="6" t="s">
        <v>16</v>
      </c>
      <c r="B32" s="7" t="s">
        <v>19</v>
      </c>
      <c r="C32" s="7">
        <v>10</v>
      </c>
      <c r="D32" s="7">
        <v>2</v>
      </c>
      <c r="E32" s="7"/>
      <c r="F32" s="7"/>
      <c r="G32" s="7"/>
      <c r="H32" s="7">
        <f t="shared" ref="H32:H34" si="5">SUM(D32:G32)</f>
        <v>2</v>
      </c>
      <c r="I32">
        <f t="shared" si="1"/>
        <v>0.2</v>
      </c>
    </row>
    <row r="33" spans="1:9" x14ac:dyDescent="0.25">
      <c r="A33" s="6" t="s">
        <v>17</v>
      </c>
      <c r="B33" s="7" t="s">
        <v>19</v>
      </c>
      <c r="C33" s="7">
        <v>100</v>
      </c>
      <c r="D33" s="7">
        <v>24</v>
      </c>
      <c r="E33" s="7"/>
      <c r="F33" s="7"/>
      <c r="G33" s="7"/>
      <c r="H33" s="7">
        <f t="shared" si="5"/>
        <v>24</v>
      </c>
      <c r="I33">
        <f t="shared" si="1"/>
        <v>0.24</v>
      </c>
    </row>
    <row r="34" spans="1:9" x14ac:dyDescent="0.25">
      <c r="A34" s="6" t="s">
        <v>18</v>
      </c>
      <c r="B34" s="7" t="s">
        <v>20</v>
      </c>
      <c r="C34" s="7">
        <v>8058</v>
      </c>
      <c r="D34" s="7">
        <v>3465</v>
      </c>
      <c r="E34" s="7"/>
      <c r="F34" s="7"/>
      <c r="G34" s="7"/>
      <c r="H34" s="7">
        <f t="shared" si="5"/>
        <v>3465</v>
      </c>
      <c r="I34">
        <f t="shared" si="1"/>
        <v>0.43000744601638125</v>
      </c>
    </row>
    <row r="35" spans="1:9" x14ac:dyDescent="0.25">
      <c r="I35" t="str">
        <f t="shared" si="1"/>
        <v/>
      </c>
    </row>
    <row r="36" spans="1:9" x14ac:dyDescent="0.25">
      <c r="A36" s="32" t="s">
        <v>132</v>
      </c>
      <c r="B36" s="33"/>
      <c r="C36" s="33"/>
      <c r="D36" s="33"/>
      <c r="E36" s="33"/>
      <c r="F36" s="33"/>
      <c r="G36" s="33"/>
      <c r="H36" s="33"/>
      <c r="I36" t="str">
        <f t="shared" si="1"/>
        <v/>
      </c>
    </row>
    <row r="37" spans="1:9" x14ac:dyDescent="0.25">
      <c r="A37" s="6" t="s">
        <v>16</v>
      </c>
      <c r="B37" s="7" t="s">
        <v>19</v>
      </c>
      <c r="C37" s="7">
        <v>53</v>
      </c>
      <c r="D37" s="7">
        <v>12</v>
      </c>
      <c r="E37" s="7"/>
      <c r="F37" s="7"/>
      <c r="G37" s="7"/>
      <c r="H37" s="7">
        <f t="shared" ref="H37:H39" si="6">SUM(D37:G37)</f>
        <v>12</v>
      </c>
      <c r="I37">
        <f t="shared" si="1"/>
        <v>0.22641509433962265</v>
      </c>
    </row>
    <row r="38" spans="1:9" x14ac:dyDescent="0.25">
      <c r="A38" s="6" t="s">
        <v>17</v>
      </c>
      <c r="B38" s="7" t="s">
        <v>19</v>
      </c>
      <c r="C38" s="7">
        <v>139</v>
      </c>
      <c r="D38" s="7">
        <v>49</v>
      </c>
      <c r="E38" s="7"/>
      <c r="F38" s="7"/>
      <c r="G38" s="7"/>
      <c r="H38" s="7">
        <f t="shared" si="6"/>
        <v>49</v>
      </c>
      <c r="I38">
        <f t="shared" si="1"/>
        <v>0.35251798561151076</v>
      </c>
    </row>
    <row r="39" spans="1:9" x14ac:dyDescent="0.25">
      <c r="A39" s="6" t="s">
        <v>18</v>
      </c>
      <c r="B39" s="7" t="s">
        <v>20</v>
      </c>
      <c r="C39" s="7">
        <v>18098</v>
      </c>
      <c r="D39" s="7">
        <v>3707</v>
      </c>
      <c r="E39" s="7"/>
      <c r="F39" s="7"/>
      <c r="G39" s="7"/>
      <c r="H39" s="7">
        <f t="shared" si="6"/>
        <v>3707</v>
      </c>
      <c r="I39">
        <f t="shared" si="1"/>
        <v>0.20482926290197812</v>
      </c>
    </row>
    <row r="40" spans="1:9" x14ac:dyDescent="0.25">
      <c r="I40" t="str">
        <f t="shared" si="1"/>
        <v/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zoomScaleSheetLayoutView="100" workbookViewId="0">
      <selection activeCell="I1" sqref="I1:I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351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2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353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81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2168</v>
      </c>
      <c r="D12" s="7">
        <v>737</v>
      </c>
      <c r="E12" s="7"/>
      <c r="F12" s="7"/>
      <c r="G12" s="7"/>
      <c r="H12" s="7">
        <f>SUM(D12:G12)</f>
        <v>737</v>
      </c>
      <c r="I12">
        <f>IF(C12="","",IFERROR(H12/C12,0))</f>
        <v>0.33994464944649444</v>
      </c>
    </row>
    <row r="13" spans="1:9" x14ac:dyDescent="0.25">
      <c r="A13" s="6" t="s">
        <v>17</v>
      </c>
      <c r="B13" s="7" t="s">
        <v>19</v>
      </c>
      <c r="C13" s="7">
        <v>1020</v>
      </c>
      <c r="D13" s="7">
        <v>241</v>
      </c>
      <c r="E13" s="7"/>
      <c r="F13" s="7"/>
      <c r="G13" s="7"/>
      <c r="H13" s="7">
        <f>SUM(D13:G13)</f>
        <v>241</v>
      </c>
      <c r="I13">
        <f t="shared" ref="I13:I79" si="0">IF(C13="","",IFERROR(H13/C13,0))</f>
        <v>0.23627450980392156</v>
      </c>
    </row>
    <row r="14" spans="1:9" x14ac:dyDescent="0.25">
      <c r="A14" s="6" t="s">
        <v>18</v>
      </c>
      <c r="B14" s="7" t="s">
        <v>20</v>
      </c>
      <c r="C14" s="7">
        <v>33156</v>
      </c>
      <c r="D14" s="7">
        <v>9871</v>
      </c>
      <c r="E14" s="7"/>
      <c r="F14" s="7"/>
      <c r="G14" s="7"/>
      <c r="H14" s="7">
        <f>SUM(D14:G14)</f>
        <v>9871</v>
      </c>
      <c r="I14">
        <f t="shared" si="0"/>
        <v>0.29771383761611775</v>
      </c>
    </row>
    <row r="15" spans="1:9" x14ac:dyDescent="0.25">
      <c r="I15" t="str">
        <f t="shared" si="0"/>
        <v/>
      </c>
    </row>
    <row r="16" spans="1:9" x14ac:dyDescent="0.25">
      <c r="A16" s="32" t="s">
        <v>82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1448</v>
      </c>
      <c r="D17" s="7">
        <v>366</v>
      </c>
      <c r="E17" s="7"/>
      <c r="F17" s="7"/>
      <c r="G17" s="7"/>
      <c r="H17" s="7">
        <f>SUM(D17:G17)</f>
        <v>366</v>
      </c>
      <c r="I17">
        <f t="shared" si="0"/>
        <v>0.25276243093922651</v>
      </c>
    </row>
    <row r="18" spans="1:9" x14ac:dyDescent="0.25">
      <c r="A18" s="6" t="s">
        <v>17</v>
      </c>
      <c r="B18" s="7" t="s">
        <v>19</v>
      </c>
      <c r="C18" s="7">
        <v>1345</v>
      </c>
      <c r="D18" s="7">
        <v>208</v>
      </c>
      <c r="E18" s="7"/>
      <c r="F18" s="7"/>
      <c r="G18" s="7"/>
      <c r="H18" s="7">
        <f>SUM(D18:G18)</f>
        <v>208</v>
      </c>
      <c r="I18">
        <f t="shared" si="0"/>
        <v>0.15464684014869889</v>
      </c>
    </row>
    <row r="19" spans="1:9" x14ac:dyDescent="0.25">
      <c r="A19" s="6" t="s">
        <v>18</v>
      </c>
      <c r="B19" s="7" t="s">
        <v>20</v>
      </c>
      <c r="C19" s="7">
        <v>33977</v>
      </c>
      <c r="D19" s="7">
        <v>10912</v>
      </c>
      <c r="E19" s="7"/>
      <c r="F19" s="7"/>
      <c r="G19" s="7"/>
      <c r="H19" s="7">
        <f>SUM(D19:G19)</f>
        <v>10912</v>
      </c>
      <c r="I19">
        <f t="shared" si="0"/>
        <v>0.32115843070312272</v>
      </c>
    </row>
    <row r="20" spans="1:9" x14ac:dyDescent="0.25">
      <c r="I20" t="str">
        <f t="shared" si="0"/>
        <v/>
      </c>
    </row>
    <row r="21" spans="1:9" x14ac:dyDescent="0.25">
      <c r="A21" s="32" t="s">
        <v>83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1325</v>
      </c>
      <c r="D22" s="7">
        <v>347</v>
      </c>
      <c r="E22" s="7"/>
      <c r="F22" s="7"/>
      <c r="G22" s="7"/>
      <c r="H22" s="7">
        <f>SUM(D22:G22)</f>
        <v>347</v>
      </c>
      <c r="I22">
        <f t="shared" si="0"/>
        <v>0.2618867924528302</v>
      </c>
    </row>
    <row r="23" spans="1:9" x14ac:dyDescent="0.25">
      <c r="A23" s="6" t="s">
        <v>17</v>
      </c>
      <c r="B23" s="7" t="s">
        <v>19</v>
      </c>
      <c r="C23" s="7">
        <v>1378</v>
      </c>
      <c r="D23" s="7">
        <v>310</v>
      </c>
      <c r="E23" s="7"/>
      <c r="F23" s="7"/>
      <c r="G23" s="7"/>
      <c r="H23" s="7">
        <f>SUM(D23:G23)</f>
        <v>310</v>
      </c>
      <c r="I23">
        <f t="shared" si="0"/>
        <v>0.22496371552975328</v>
      </c>
    </row>
    <row r="24" spans="1:9" x14ac:dyDescent="0.25">
      <c r="A24" s="6" t="s">
        <v>18</v>
      </c>
      <c r="B24" s="7" t="s">
        <v>20</v>
      </c>
      <c r="C24" s="7">
        <v>30140</v>
      </c>
      <c r="D24" s="7">
        <v>7499</v>
      </c>
      <c r="E24" s="7"/>
      <c r="F24" s="7"/>
      <c r="G24" s="7"/>
      <c r="H24" s="7">
        <f>SUM(D24:G24)</f>
        <v>7499</v>
      </c>
      <c r="I24">
        <f t="shared" si="0"/>
        <v>0.24880557398805575</v>
      </c>
    </row>
    <row r="25" spans="1:9" x14ac:dyDescent="0.25">
      <c r="A25" s="47"/>
      <c r="B25" s="67"/>
      <c r="C25" s="67"/>
      <c r="D25" s="67"/>
      <c r="E25" s="67"/>
      <c r="F25" s="67"/>
      <c r="G25" s="67"/>
      <c r="H25" s="67"/>
      <c r="I25" t="str">
        <f t="shared" si="0"/>
        <v/>
      </c>
    </row>
    <row r="26" spans="1:9" x14ac:dyDescent="0.25">
      <c r="A26" s="32" t="s">
        <v>284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1256</v>
      </c>
      <c r="D27" s="7">
        <v>355</v>
      </c>
      <c r="E27" s="7"/>
      <c r="F27" s="7"/>
      <c r="G27" s="7"/>
      <c r="H27" s="7">
        <f>SUM(D27:G27)</f>
        <v>355</v>
      </c>
      <c r="I27">
        <f t="shared" si="0"/>
        <v>0.28264331210191085</v>
      </c>
    </row>
    <row r="28" spans="1:9" x14ac:dyDescent="0.25">
      <c r="A28" s="6" t="s">
        <v>17</v>
      </c>
      <c r="B28" s="7" t="s">
        <v>19</v>
      </c>
      <c r="C28" s="7">
        <v>904</v>
      </c>
      <c r="D28" s="7">
        <v>265</v>
      </c>
      <c r="E28" s="7"/>
      <c r="F28" s="7"/>
      <c r="G28" s="7"/>
      <c r="H28" s="7">
        <f>SUM(D28:G28)</f>
        <v>265</v>
      </c>
      <c r="I28">
        <f t="shared" si="0"/>
        <v>0.29314159292035397</v>
      </c>
    </row>
    <row r="29" spans="1:9" x14ac:dyDescent="0.25">
      <c r="A29" s="6" t="s">
        <v>18</v>
      </c>
      <c r="B29" s="7" t="s">
        <v>20</v>
      </c>
      <c r="C29" s="7">
        <v>18828</v>
      </c>
      <c r="D29" s="7">
        <v>7333</v>
      </c>
      <c r="E29" s="7"/>
      <c r="F29" s="7"/>
      <c r="G29" s="7"/>
      <c r="H29" s="7">
        <f>SUM(D29:G29)</f>
        <v>7333</v>
      </c>
      <c r="I29">
        <f t="shared" si="0"/>
        <v>0.38947312513278098</v>
      </c>
    </row>
    <row r="30" spans="1:9" x14ac:dyDescent="0.25">
      <c r="A30" s="47"/>
      <c r="B30" s="67"/>
      <c r="C30" s="67"/>
      <c r="D30" s="67"/>
      <c r="E30" s="67"/>
      <c r="F30" s="67"/>
      <c r="G30" s="67"/>
      <c r="H30" s="67"/>
    </row>
    <row r="31" spans="1:9" x14ac:dyDescent="0.25">
      <c r="A31" s="32" t="s">
        <v>348</v>
      </c>
      <c r="B31" s="33"/>
      <c r="C31" s="33"/>
      <c r="D31" s="33"/>
      <c r="E31" s="33"/>
      <c r="F31" s="33"/>
      <c r="G31" s="33"/>
      <c r="H31" s="33"/>
      <c r="I31" t="str">
        <f t="shared" ref="I31:I34" si="1">IF(C31="","",IFERROR(H31/C31,0))</f>
        <v/>
      </c>
    </row>
    <row r="32" spans="1:9" x14ac:dyDescent="0.25">
      <c r="A32" s="6" t="s">
        <v>16</v>
      </c>
      <c r="B32" s="7" t="s">
        <v>19</v>
      </c>
      <c r="C32" s="7">
        <v>773</v>
      </c>
      <c r="D32" s="7">
        <v>135</v>
      </c>
      <c r="E32" s="7"/>
      <c r="F32" s="7"/>
      <c r="G32" s="7"/>
      <c r="H32" s="7">
        <f>SUM(D32:G32)</f>
        <v>135</v>
      </c>
      <c r="I32">
        <f t="shared" si="1"/>
        <v>0.17464424320827943</v>
      </c>
    </row>
    <row r="33" spans="1:9" x14ac:dyDescent="0.25">
      <c r="A33" s="6" t="s">
        <v>17</v>
      </c>
      <c r="B33" s="7" t="s">
        <v>19</v>
      </c>
      <c r="C33" s="7">
        <v>455</v>
      </c>
      <c r="D33" s="7">
        <v>1</v>
      </c>
      <c r="E33" s="7"/>
      <c r="F33" s="7"/>
      <c r="G33" s="7"/>
      <c r="H33" s="7">
        <f>SUM(D33:G33)</f>
        <v>1</v>
      </c>
      <c r="I33">
        <f t="shared" si="1"/>
        <v>2.1978021978021978E-3</v>
      </c>
    </row>
    <row r="34" spans="1:9" x14ac:dyDescent="0.25">
      <c r="A34" s="6" t="s">
        <v>18</v>
      </c>
      <c r="B34" s="7" t="s">
        <v>20</v>
      </c>
      <c r="C34" s="7">
        <v>14829</v>
      </c>
      <c r="D34" s="7">
        <v>361</v>
      </c>
      <c r="E34" s="7"/>
      <c r="F34" s="7"/>
      <c r="G34" s="7"/>
      <c r="H34" s="7">
        <f>SUM(D34:G34)</f>
        <v>361</v>
      </c>
      <c r="I34">
        <f t="shared" si="1"/>
        <v>2.4344190437655944E-2</v>
      </c>
    </row>
    <row r="35" spans="1:9" x14ac:dyDescent="0.25">
      <c r="I35" t="str">
        <f t="shared" si="0"/>
        <v/>
      </c>
    </row>
    <row r="36" spans="1:9" x14ac:dyDescent="0.25">
      <c r="A36" s="32" t="s">
        <v>84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1588</v>
      </c>
      <c r="D37" s="7">
        <v>518</v>
      </c>
      <c r="E37" s="7"/>
      <c r="F37" s="7"/>
      <c r="G37" s="7"/>
      <c r="H37" s="7">
        <f>SUM(D37:G37)</f>
        <v>518</v>
      </c>
      <c r="I37">
        <f t="shared" si="0"/>
        <v>0.32619647355163728</v>
      </c>
    </row>
    <row r="38" spans="1:9" x14ac:dyDescent="0.25">
      <c r="A38" s="6" t="s">
        <v>17</v>
      </c>
      <c r="B38" s="7" t="s">
        <v>19</v>
      </c>
      <c r="C38" s="7">
        <v>2732</v>
      </c>
      <c r="D38" s="7">
        <v>1154</v>
      </c>
      <c r="E38" s="7"/>
      <c r="F38" s="7"/>
      <c r="G38" s="7"/>
      <c r="H38" s="7">
        <f>SUM(D38:G38)</f>
        <v>1154</v>
      </c>
      <c r="I38">
        <f t="shared" si="0"/>
        <v>0.4224011713030747</v>
      </c>
    </row>
    <row r="39" spans="1:9" x14ac:dyDescent="0.25">
      <c r="A39" s="6" t="s">
        <v>18</v>
      </c>
      <c r="B39" s="7" t="s">
        <v>20</v>
      </c>
      <c r="C39" s="7">
        <v>41709</v>
      </c>
      <c r="D39" s="7">
        <v>11832</v>
      </c>
      <c r="E39" s="7"/>
      <c r="F39" s="7"/>
      <c r="G39" s="7"/>
      <c r="H39" s="7">
        <f>SUM(D39:G39)</f>
        <v>11832</v>
      </c>
      <c r="I39">
        <f t="shared" si="0"/>
        <v>0.28367978134215638</v>
      </c>
    </row>
    <row r="40" spans="1:9" x14ac:dyDescent="0.25">
      <c r="I40" t="str">
        <f t="shared" si="0"/>
        <v/>
      </c>
    </row>
    <row r="41" spans="1:9" x14ac:dyDescent="0.25">
      <c r="A41" s="32" t="s">
        <v>85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2829</v>
      </c>
      <c r="D42" s="7">
        <v>504</v>
      </c>
      <c r="E42" s="7"/>
      <c r="F42" s="7"/>
      <c r="G42" s="7"/>
      <c r="H42" s="7">
        <f>SUM(D42:G42)</f>
        <v>504</v>
      </c>
      <c r="I42">
        <f t="shared" si="0"/>
        <v>0.17815482502651114</v>
      </c>
    </row>
    <row r="43" spans="1:9" x14ac:dyDescent="0.25">
      <c r="A43" s="6" t="s">
        <v>17</v>
      </c>
      <c r="B43" s="7" t="s">
        <v>19</v>
      </c>
      <c r="C43" s="7">
        <v>1776</v>
      </c>
      <c r="D43" s="7">
        <v>345</v>
      </c>
      <c r="E43" s="7"/>
      <c r="F43" s="7"/>
      <c r="G43" s="7"/>
      <c r="H43" s="7">
        <f>SUM(D43:G43)</f>
        <v>345</v>
      </c>
      <c r="I43">
        <f t="shared" si="0"/>
        <v>0.19425675675675674</v>
      </c>
    </row>
    <row r="44" spans="1:9" x14ac:dyDescent="0.25">
      <c r="A44" s="6" t="s">
        <v>18</v>
      </c>
      <c r="B44" s="7" t="s">
        <v>20</v>
      </c>
      <c r="C44" s="7">
        <v>28498</v>
      </c>
      <c r="D44" s="7">
        <v>10726</v>
      </c>
      <c r="E44" s="7"/>
      <c r="F44" s="7"/>
      <c r="G44" s="7"/>
      <c r="H44" s="7">
        <f>SUM(D44:G44)</f>
        <v>10726</v>
      </c>
      <c r="I44">
        <f t="shared" si="0"/>
        <v>0.37637728963436029</v>
      </c>
    </row>
    <row r="45" spans="1:9" x14ac:dyDescent="0.25">
      <c r="I45" t="str">
        <f t="shared" si="0"/>
        <v/>
      </c>
    </row>
    <row r="46" spans="1:9" x14ac:dyDescent="0.25">
      <c r="A46" s="32" t="s">
        <v>86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3225</v>
      </c>
      <c r="D47" s="7">
        <v>503</v>
      </c>
      <c r="E47" s="7"/>
      <c r="F47" s="7"/>
      <c r="G47" s="7"/>
      <c r="H47" s="7">
        <f>SUM(D47:G47)</f>
        <v>503</v>
      </c>
      <c r="I47">
        <f t="shared" si="0"/>
        <v>0.15596899224806202</v>
      </c>
    </row>
    <row r="48" spans="1:9" x14ac:dyDescent="0.25">
      <c r="A48" s="6" t="s">
        <v>17</v>
      </c>
      <c r="B48" s="7" t="s">
        <v>19</v>
      </c>
      <c r="C48" s="7">
        <v>2205</v>
      </c>
      <c r="D48" s="7">
        <v>590</v>
      </c>
      <c r="E48" s="7"/>
      <c r="F48" s="7"/>
      <c r="G48" s="7"/>
      <c r="H48" s="7">
        <f>SUM(D48:G48)</f>
        <v>590</v>
      </c>
      <c r="I48">
        <f t="shared" si="0"/>
        <v>0.26757369614512472</v>
      </c>
    </row>
    <row r="49" spans="1:9" x14ac:dyDescent="0.25">
      <c r="A49" s="6" t="s">
        <v>18</v>
      </c>
      <c r="B49" s="7" t="s">
        <v>20</v>
      </c>
      <c r="C49" s="7">
        <v>33052</v>
      </c>
      <c r="D49" s="7">
        <v>9135</v>
      </c>
      <c r="E49" s="7"/>
      <c r="F49" s="7"/>
      <c r="G49" s="7"/>
      <c r="H49" s="7">
        <f>SUM(D49:G49)</f>
        <v>9135</v>
      </c>
      <c r="I49">
        <f t="shared" si="0"/>
        <v>0.27638266973254266</v>
      </c>
    </row>
    <row r="50" spans="1:9" x14ac:dyDescent="0.25">
      <c r="A50" s="47"/>
      <c r="B50" s="67"/>
      <c r="C50" s="67"/>
      <c r="D50" s="67"/>
      <c r="E50" s="67"/>
      <c r="F50" s="67"/>
      <c r="G50" s="67"/>
      <c r="H50" s="67"/>
    </row>
    <row r="51" spans="1:9" x14ac:dyDescent="0.25">
      <c r="A51" s="32" t="s">
        <v>319</v>
      </c>
      <c r="B51" s="33"/>
      <c r="C51" s="33"/>
      <c r="D51" s="33"/>
      <c r="E51" s="33"/>
      <c r="F51" s="33"/>
      <c r="G51" s="33"/>
      <c r="H51" s="33"/>
      <c r="I51" t="str">
        <f t="shared" ref="I51:I54" si="2">IF(C51="","",IFERROR(H51/C51,0))</f>
        <v/>
      </c>
    </row>
    <row r="52" spans="1:9" x14ac:dyDescent="0.25">
      <c r="A52" s="6" t="s">
        <v>16</v>
      </c>
      <c r="B52" s="7" t="s">
        <v>19</v>
      </c>
      <c r="C52" s="7">
        <v>1174</v>
      </c>
      <c r="D52" s="7">
        <v>465</v>
      </c>
      <c r="E52" s="7"/>
      <c r="F52" s="7"/>
      <c r="G52" s="7"/>
      <c r="H52" s="7">
        <f>SUM(D52:G52)</f>
        <v>465</v>
      </c>
      <c r="I52">
        <f t="shared" si="2"/>
        <v>0.39608177172061326</v>
      </c>
    </row>
    <row r="53" spans="1:9" x14ac:dyDescent="0.25">
      <c r="A53" s="6" t="s">
        <v>17</v>
      </c>
      <c r="B53" s="7" t="s">
        <v>19</v>
      </c>
      <c r="C53" s="7">
        <v>1557</v>
      </c>
      <c r="D53" s="7">
        <v>498</v>
      </c>
      <c r="E53" s="7"/>
      <c r="F53" s="7"/>
      <c r="G53" s="7"/>
      <c r="H53" s="7">
        <f t="shared" ref="H53:H54" si="3">SUM(D53:G53)</f>
        <v>498</v>
      </c>
      <c r="I53">
        <f t="shared" si="2"/>
        <v>0.31984585741811178</v>
      </c>
    </row>
    <row r="54" spans="1:9" x14ac:dyDescent="0.25">
      <c r="A54" s="6" t="s">
        <v>18</v>
      </c>
      <c r="B54" s="7" t="s">
        <v>20</v>
      </c>
      <c r="C54" s="7">
        <v>18365</v>
      </c>
      <c r="D54" s="7">
        <v>9134</v>
      </c>
      <c r="E54" s="7"/>
      <c r="F54" s="7"/>
      <c r="G54" s="7"/>
      <c r="H54" s="7">
        <f t="shared" si="3"/>
        <v>9134</v>
      </c>
      <c r="I54">
        <f t="shared" si="2"/>
        <v>0.4973591069970052</v>
      </c>
    </row>
    <row r="55" spans="1:9" x14ac:dyDescent="0.25">
      <c r="A55" s="47"/>
      <c r="B55" s="67"/>
      <c r="C55" s="67"/>
      <c r="D55" s="67"/>
      <c r="E55" s="67"/>
      <c r="F55" s="67"/>
      <c r="G55" s="67"/>
      <c r="H55" s="67"/>
    </row>
    <row r="56" spans="1:9" x14ac:dyDescent="0.25">
      <c r="A56" s="32" t="s">
        <v>320</v>
      </c>
      <c r="B56" s="33"/>
      <c r="C56" s="33"/>
      <c r="D56" s="33"/>
      <c r="E56" s="33"/>
      <c r="F56" s="33"/>
      <c r="G56" s="33"/>
      <c r="H56" s="33"/>
      <c r="I56" t="str">
        <f t="shared" ref="I56:I59" si="4">IF(C56="","",IFERROR(H56/C56,0))</f>
        <v/>
      </c>
    </row>
    <row r="57" spans="1:9" x14ac:dyDescent="0.25">
      <c r="A57" s="6" t="s">
        <v>16</v>
      </c>
      <c r="B57" s="7" t="s">
        <v>19</v>
      </c>
      <c r="C57" s="7">
        <v>2200</v>
      </c>
      <c r="D57" s="7">
        <v>495</v>
      </c>
      <c r="E57" s="7"/>
      <c r="F57" s="7"/>
      <c r="G57" s="7"/>
      <c r="H57" s="7">
        <f t="shared" ref="H57:H59" si="5">SUM(D57:G57)</f>
        <v>495</v>
      </c>
      <c r="I57">
        <f t="shared" si="4"/>
        <v>0.22500000000000001</v>
      </c>
    </row>
    <row r="58" spans="1:9" x14ac:dyDescent="0.25">
      <c r="A58" s="6" t="s">
        <v>17</v>
      </c>
      <c r="B58" s="7" t="s">
        <v>19</v>
      </c>
      <c r="C58" s="7">
        <v>2305</v>
      </c>
      <c r="D58" s="7">
        <v>451</v>
      </c>
      <c r="E58" s="7"/>
      <c r="F58" s="7"/>
      <c r="G58" s="7"/>
      <c r="H58" s="7">
        <f t="shared" si="5"/>
        <v>451</v>
      </c>
      <c r="I58">
        <f t="shared" si="4"/>
        <v>0.19566160520607376</v>
      </c>
    </row>
    <row r="59" spans="1:9" x14ac:dyDescent="0.25">
      <c r="A59" s="6" t="s">
        <v>18</v>
      </c>
      <c r="B59" s="7" t="s">
        <v>20</v>
      </c>
      <c r="C59" s="7">
        <v>22707</v>
      </c>
      <c r="D59" s="7">
        <v>8755</v>
      </c>
      <c r="E59" s="7"/>
      <c r="F59" s="7"/>
      <c r="G59" s="7"/>
      <c r="H59" s="7">
        <f t="shared" si="5"/>
        <v>8755</v>
      </c>
      <c r="I59">
        <f t="shared" si="4"/>
        <v>0.38556392301933323</v>
      </c>
    </row>
    <row r="60" spans="1:9" x14ac:dyDescent="0.25">
      <c r="A60" s="47"/>
      <c r="B60" s="67"/>
      <c r="C60" s="67"/>
      <c r="D60" s="67"/>
      <c r="E60" s="67"/>
      <c r="F60" s="67"/>
      <c r="G60" s="67"/>
      <c r="H60" s="67"/>
    </row>
    <row r="61" spans="1:9" x14ac:dyDescent="0.25">
      <c r="A61" s="32" t="s">
        <v>321</v>
      </c>
      <c r="B61" s="33"/>
      <c r="C61" s="33"/>
      <c r="D61" s="33"/>
      <c r="E61" s="33"/>
      <c r="F61" s="33"/>
      <c r="G61" s="33"/>
      <c r="H61" s="33"/>
      <c r="I61" t="str">
        <f t="shared" ref="I61:I64" si="6">IF(C61="","",IFERROR(H61/C61,0))</f>
        <v/>
      </c>
    </row>
    <row r="62" spans="1:9" x14ac:dyDescent="0.25">
      <c r="A62" s="6" t="s">
        <v>16</v>
      </c>
      <c r="B62" s="7" t="s">
        <v>19</v>
      </c>
      <c r="C62" s="7">
        <v>345</v>
      </c>
      <c r="D62" s="7">
        <v>369</v>
      </c>
      <c r="E62" s="7"/>
      <c r="F62" s="7"/>
      <c r="G62" s="7"/>
      <c r="H62" s="7">
        <f t="shared" ref="H62:H64" si="7">SUM(D62:G62)</f>
        <v>369</v>
      </c>
      <c r="I62">
        <f t="shared" si="6"/>
        <v>1.0695652173913044</v>
      </c>
    </row>
    <row r="63" spans="1:9" x14ac:dyDescent="0.25">
      <c r="A63" s="6" t="s">
        <v>17</v>
      </c>
      <c r="B63" s="7" t="s">
        <v>19</v>
      </c>
      <c r="C63" s="7">
        <v>395</v>
      </c>
      <c r="D63" s="7">
        <v>564</v>
      </c>
      <c r="E63" s="7"/>
      <c r="F63" s="7"/>
      <c r="G63" s="7"/>
      <c r="H63" s="7">
        <f t="shared" si="7"/>
        <v>564</v>
      </c>
      <c r="I63">
        <f t="shared" si="6"/>
        <v>1.4278481012658228</v>
      </c>
    </row>
    <row r="64" spans="1:9" x14ac:dyDescent="0.25">
      <c r="A64" s="6" t="s">
        <v>18</v>
      </c>
      <c r="B64" s="7" t="s">
        <v>20</v>
      </c>
      <c r="C64" s="7">
        <v>27121</v>
      </c>
      <c r="D64" s="7">
        <v>12285</v>
      </c>
      <c r="E64" s="7"/>
      <c r="F64" s="7"/>
      <c r="G64" s="7"/>
      <c r="H64" s="7">
        <f t="shared" si="7"/>
        <v>12285</v>
      </c>
      <c r="I64">
        <f t="shared" si="6"/>
        <v>0.45297002322923197</v>
      </c>
    </row>
    <row r="65" spans="1:9" x14ac:dyDescent="0.25">
      <c r="A65" s="47"/>
      <c r="B65" s="67"/>
      <c r="C65" s="67"/>
      <c r="D65" s="67"/>
      <c r="E65" s="67"/>
      <c r="F65" s="67"/>
      <c r="G65" s="67"/>
      <c r="H65" s="67"/>
    </row>
    <row r="66" spans="1:9" x14ac:dyDescent="0.25">
      <c r="A66" s="32" t="s">
        <v>87</v>
      </c>
      <c r="B66" s="33"/>
      <c r="C66" s="33"/>
      <c r="D66" s="33"/>
      <c r="E66" s="33"/>
      <c r="F66" s="33"/>
      <c r="G66" s="33"/>
      <c r="H66" s="33"/>
      <c r="I66" t="str">
        <f t="shared" ref="I66:I69" si="8">IF(C66="","",IFERROR(H66/C66,0))</f>
        <v/>
      </c>
    </row>
    <row r="67" spans="1:9" x14ac:dyDescent="0.25">
      <c r="A67" s="6" t="s">
        <v>16</v>
      </c>
      <c r="B67" s="7" t="s">
        <v>19</v>
      </c>
      <c r="C67" s="7">
        <v>1519</v>
      </c>
      <c r="D67" s="7">
        <v>363</v>
      </c>
      <c r="E67" s="7"/>
      <c r="F67" s="7"/>
      <c r="G67" s="7"/>
      <c r="H67" s="7">
        <f>SUM(D67:G67)</f>
        <v>363</v>
      </c>
      <c r="I67">
        <f t="shared" si="8"/>
        <v>0.23897300855826201</v>
      </c>
    </row>
    <row r="68" spans="1:9" x14ac:dyDescent="0.25">
      <c r="A68" s="6" t="s">
        <v>17</v>
      </c>
      <c r="B68" s="7" t="s">
        <v>19</v>
      </c>
      <c r="C68" s="7">
        <v>1560</v>
      </c>
      <c r="D68" s="7">
        <v>370</v>
      </c>
      <c r="E68" s="7"/>
      <c r="F68" s="7"/>
      <c r="G68" s="7"/>
      <c r="H68" s="7">
        <f>SUM(D68:G68)</f>
        <v>370</v>
      </c>
      <c r="I68">
        <f t="shared" si="8"/>
        <v>0.23717948717948717</v>
      </c>
    </row>
    <row r="69" spans="1:9" x14ac:dyDescent="0.25">
      <c r="A69" s="6" t="s">
        <v>18</v>
      </c>
      <c r="B69" s="7" t="s">
        <v>20</v>
      </c>
      <c r="C69" s="7">
        <v>48024</v>
      </c>
      <c r="D69" s="7">
        <v>12992</v>
      </c>
      <c r="E69" s="7"/>
      <c r="F69" s="7"/>
      <c r="G69" s="7"/>
      <c r="H69" s="7">
        <f>SUM(D69:G69)</f>
        <v>12992</v>
      </c>
      <c r="I69">
        <f t="shared" si="8"/>
        <v>0.27053140096618356</v>
      </c>
    </row>
    <row r="70" spans="1:9" x14ac:dyDescent="0.25">
      <c r="A70" s="47"/>
      <c r="B70" s="67"/>
      <c r="C70" s="67"/>
      <c r="D70" s="67"/>
      <c r="E70" s="67"/>
      <c r="F70" s="67"/>
      <c r="G70" s="67"/>
      <c r="H70" s="67"/>
    </row>
    <row r="71" spans="1:9" x14ac:dyDescent="0.25">
      <c r="A71" s="32" t="s">
        <v>88</v>
      </c>
      <c r="B71" s="33"/>
      <c r="C71" s="33"/>
      <c r="D71" s="33"/>
      <c r="E71" s="33"/>
      <c r="F71" s="33"/>
      <c r="G71" s="33"/>
      <c r="H71" s="33"/>
      <c r="I71" t="str">
        <f t="shared" ref="I71:I74" si="9">IF(C71="","",IFERROR(H71/C71,0))</f>
        <v/>
      </c>
    </row>
    <row r="72" spans="1:9" x14ac:dyDescent="0.25">
      <c r="A72" s="6" t="s">
        <v>16</v>
      </c>
      <c r="B72" s="7" t="s">
        <v>19</v>
      </c>
      <c r="C72" s="7">
        <v>1414</v>
      </c>
      <c r="D72" s="7">
        <v>343</v>
      </c>
      <c r="E72" s="7"/>
      <c r="F72" s="7"/>
      <c r="G72" s="7"/>
      <c r="H72" s="7">
        <f>SUM(D72:G72)</f>
        <v>343</v>
      </c>
      <c r="I72">
        <f t="shared" si="9"/>
        <v>0.24257425742574257</v>
      </c>
    </row>
    <row r="73" spans="1:9" x14ac:dyDescent="0.25">
      <c r="A73" s="6" t="s">
        <v>17</v>
      </c>
      <c r="B73" s="7" t="s">
        <v>19</v>
      </c>
      <c r="C73" s="7">
        <v>1088</v>
      </c>
      <c r="D73" s="7">
        <v>350</v>
      </c>
      <c r="E73" s="7"/>
      <c r="F73" s="7"/>
      <c r="G73" s="7"/>
      <c r="H73" s="7">
        <f>SUM(D73:G73)</f>
        <v>350</v>
      </c>
      <c r="I73">
        <f t="shared" si="9"/>
        <v>0.32169117647058826</v>
      </c>
    </row>
    <row r="74" spans="1:9" x14ac:dyDescent="0.25">
      <c r="A74" s="6" t="s">
        <v>18</v>
      </c>
      <c r="B74" s="7" t="s">
        <v>20</v>
      </c>
      <c r="C74" s="7">
        <v>33099</v>
      </c>
      <c r="D74" s="7">
        <v>10786</v>
      </c>
      <c r="E74" s="7"/>
      <c r="F74" s="7"/>
      <c r="G74" s="7"/>
      <c r="H74" s="7">
        <f>SUM(D74:G74)</f>
        <v>10786</v>
      </c>
      <c r="I74">
        <f t="shared" si="9"/>
        <v>0.32587087223178945</v>
      </c>
    </row>
    <row r="75" spans="1:9" x14ac:dyDescent="0.25">
      <c r="I75" t="str">
        <f t="shared" si="0"/>
        <v/>
      </c>
    </row>
    <row r="76" spans="1:9" x14ac:dyDescent="0.25">
      <c r="A76" s="32" t="s">
        <v>349</v>
      </c>
      <c r="B76" s="33"/>
      <c r="C76" s="33"/>
      <c r="D76" s="33"/>
      <c r="E76" s="33"/>
      <c r="F76" s="33"/>
      <c r="G76" s="33"/>
      <c r="H76" s="33"/>
      <c r="I76" t="str">
        <f t="shared" si="0"/>
        <v/>
      </c>
    </row>
    <row r="77" spans="1:9" x14ac:dyDescent="0.25">
      <c r="A77" s="6" t="s">
        <v>16</v>
      </c>
      <c r="B77" s="7" t="s">
        <v>19</v>
      </c>
      <c r="C77" s="7">
        <v>974</v>
      </c>
      <c r="D77" s="7">
        <v>228</v>
      </c>
      <c r="E77" s="7"/>
      <c r="F77" s="7"/>
      <c r="G77" s="7"/>
      <c r="H77" s="7">
        <f>SUM(D77:G77)</f>
        <v>228</v>
      </c>
      <c r="I77">
        <f t="shared" si="0"/>
        <v>0.23408624229979466</v>
      </c>
    </row>
    <row r="78" spans="1:9" x14ac:dyDescent="0.25">
      <c r="A78" s="6" t="s">
        <v>17</v>
      </c>
      <c r="B78" s="7" t="s">
        <v>19</v>
      </c>
      <c r="C78" s="7">
        <v>537</v>
      </c>
      <c r="D78" s="7">
        <v>165</v>
      </c>
      <c r="E78" s="7"/>
      <c r="F78" s="7"/>
      <c r="G78" s="7"/>
      <c r="H78" s="7">
        <f>SUM(D78:G78)</f>
        <v>165</v>
      </c>
      <c r="I78">
        <f t="shared" si="0"/>
        <v>0.30726256983240224</v>
      </c>
    </row>
    <row r="79" spans="1:9" x14ac:dyDescent="0.25">
      <c r="A79" s="6" t="s">
        <v>18</v>
      </c>
      <c r="B79" s="7" t="s">
        <v>20</v>
      </c>
      <c r="C79" s="7">
        <v>14128</v>
      </c>
      <c r="D79" s="7">
        <v>5187</v>
      </c>
      <c r="E79" s="7"/>
      <c r="F79" s="7"/>
      <c r="G79" s="7"/>
      <c r="H79" s="7">
        <f>SUM(D79:G79)</f>
        <v>5187</v>
      </c>
      <c r="I79">
        <f t="shared" si="0"/>
        <v>0.36714326160815403</v>
      </c>
    </row>
    <row r="83" spans="1:1" x14ac:dyDescent="0.25">
      <c r="A83" s="5" t="s">
        <v>354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00" workbookViewId="0">
      <selection activeCell="I1" sqref="I1:I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8" max="8" width="12.140625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351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2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353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89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382</v>
      </c>
      <c r="D12" s="7">
        <v>0</v>
      </c>
      <c r="E12" s="7"/>
      <c r="F12" s="7"/>
      <c r="G12" s="7"/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17</v>
      </c>
      <c r="B13" s="7" t="s">
        <v>19</v>
      </c>
      <c r="C13" s="7">
        <v>1355</v>
      </c>
      <c r="D13" s="7">
        <v>343</v>
      </c>
      <c r="E13" s="7"/>
      <c r="F13" s="7"/>
      <c r="G13" s="7"/>
      <c r="H13" s="7">
        <f>SUM(D13:G13)</f>
        <v>343</v>
      </c>
      <c r="I13">
        <f t="shared" ref="I13:I39" si="0">IF(C13="","",IFERROR(H13/C13,0))</f>
        <v>0.25313653136531367</v>
      </c>
    </row>
    <row r="14" spans="1:9" x14ac:dyDescent="0.25">
      <c r="A14" s="6" t="s">
        <v>18</v>
      </c>
      <c r="B14" s="7" t="s">
        <v>20</v>
      </c>
      <c r="C14" s="7">
        <v>8742</v>
      </c>
      <c r="D14" s="7">
        <v>2232</v>
      </c>
      <c r="E14" s="7"/>
      <c r="F14" s="7"/>
      <c r="G14" s="7"/>
      <c r="H14" s="7">
        <f>SUM(D14:G14)</f>
        <v>2232</v>
      </c>
      <c r="I14">
        <f t="shared" si="0"/>
        <v>0.25531914893617019</v>
      </c>
    </row>
    <row r="15" spans="1:9" x14ac:dyDescent="0.25">
      <c r="I15" t="str">
        <f t="shared" si="0"/>
        <v/>
      </c>
    </row>
    <row r="16" spans="1:9" x14ac:dyDescent="0.25">
      <c r="A16" s="32" t="s">
        <v>90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1240</v>
      </c>
      <c r="D17" s="7">
        <v>0</v>
      </c>
      <c r="E17" s="7"/>
      <c r="F17" s="7"/>
      <c r="G17" s="7"/>
      <c r="H17" s="7">
        <f>SUM(D17:G17)</f>
        <v>0</v>
      </c>
      <c r="I17">
        <f t="shared" si="0"/>
        <v>0</v>
      </c>
    </row>
    <row r="18" spans="1:9" x14ac:dyDescent="0.25">
      <c r="A18" s="6" t="s">
        <v>17</v>
      </c>
      <c r="B18" s="7" t="s">
        <v>19</v>
      </c>
      <c r="C18" s="7">
        <v>1830</v>
      </c>
      <c r="D18" s="7">
        <v>504</v>
      </c>
      <c r="E18" s="7"/>
      <c r="F18" s="7"/>
      <c r="G18" s="7"/>
      <c r="H18" s="7">
        <f>SUM(D18:G18)</f>
        <v>504</v>
      </c>
      <c r="I18">
        <f t="shared" si="0"/>
        <v>0.27540983606557379</v>
      </c>
    </row>
    <row r="19" spans="1:9" x14ac:dyDescent="0.25">
      <c r="A19" s="6" t="s">
        <v>18</v>
      </c>
      <c r="B19" s="7" t="s">
        <v>20</v>
      </c>
      <c r="C19" s="7">
        <v>27915</v>
      </c>
      <c r="D19" s="7">
        <v>6739</v>
      </c>
      <c r="E19" s="7"/>
      <c r="F19" s="7"/>
      <c r="G19" s="7"/>
      <c r="H19" s="7">
        <f>SUM(D19:G19)</f>
        <v>6739</v>
      </c>
      <c r="I19">
        <f t="shared" si="0"/>
        <v>0.24141142754791331</v>
      </c>
    </row>
    <row r="20" spans="1:9" x14ac:dyDescent="0.25">
      <c r="A20" s="47"/>
      <c r="B20" s="67"/>
      <c r="C20" s="67"/>
      <c r="D20" s="67"/>
      <c r="E20" s="67"/>
      <c r="F20" s="67"/>
      <c r="G20" s="67"/>
      <c r="H20" s="67"/>
    </row>
    <row r="21" spans="1:9" x14ac:dyDescent="0.25">
      <c r="A21" s="32" t="s">
        <v>350</v>
      </c>
      <c r="B21" s="33"/>
      <c r="C21" s="33"/>
      <c r="D21" s="33"/>
      <c r="E21" s="33"/>
      <c r="F21" s="33"/>
      <c r="G21" s="33"/>
      <c r="H21" s="33"/>
      <c r="I21" t="str">
        <f t="shared" ref="I21:I24" si="1">IF(C21="","",IFERROR(H21/C21,0))</f>
        <v/>
      </c>
    </row>
    <row r="22" spans="1:9" x14ac:dyDescent="0.25">
      <c r="A22" s="6" t="s">
        <v>16</v>
      </c>
      <c r="B22" s="7" t="s">
        <v>19</v>
      </c>
      <c r="C22" s="7">
        <v>1270</v>
      </c>
      <c r="D22" s="7">
        <v>661</v>
      </c>
      <c r="E22" s="7"/>
      <c r="F22" s="7"/>
      <c r="G22" s="7"/>
      <c r="H22" s="7">
        <f>SUM(D22:G22)</f>
        <v>661</v>
      </c>
      <c r="I22">
        <f t="shared" si="1"/>
        <v>0.52047244094488188</v>
      </c>
    </row>
    <row r="23" spans="1:9" x14ac:dyDescent="0.25">
      <c r="A23" s="6" t="s">
        <v>17</v>
      </c>
      <c r="B23" s="7" t="s">
        <v>19</v>
      </c>
      <c r="C23" s="7">
        <v>1485</v>
      </c>
      <c r="D23" s="7">
        <v>60</v>
      </c>
      <c r="E23" s="7"/>
      <c r="F23" s="7"/>
      <c r="G23" s="7"/>
      <c r="H23" s="7">
        <f>SUM(D23:G23)</f>
        <v>60</v>
      </c>
      <c r="I23">
        <f t="shared" si="1"/>
        <v>4.0404040404040407E-2</v>
      </c>
    </row>
    <row r="24" spans="1:9" x14ac:dyDescent="0.25">
      <c r="A24" s="6" t="s">
        <v>18</v>
      </c>
      <c r="B24" s="7" t="s">
        <v>20</v>
      </c>
      <c r="C24" s="7">
        <v>8954</v>
      </c>
      <c r="D24" s="7">
        <v>4102</v>
      </c>
      <c r="E24" s="7"/>
      <c r="F24" s="7"/>
      <c r="G24" s="7"/>
      <c r="H24" s="7">
        <f>SUM(D24:G24)</f>
        <v>4102</v>
      </c>
      <c r="I24">
        <f t="shared" si="1"/>
        <v>0.4581192763010945</v>
      </c>
    </row>
    <row r="25" spans="1:9" x14ac:dyDescent="0.25">
      <c r="I25" t="str">
        <f t="shared" si="0"/>
        <v/>
      </c>
    </row>
    <row r="26" spans="1:9" x14ac:dyDescent="0.25">
      <c r="A26" s="32" t="s">
        <v>91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1171</v>
      </c>
      <c r="D27" s="7">
        <v>246</v>
      </c>
      <c r="E27" s="7"/>
      <c r="F27" s="7"/>
      <c r="G27" s="7"/>
      <c r="H27" s="7">
        <f>SUM(D27:G27)</f>
        <v>246</v>
      </c>
      <c r="I27">
        <f t="shared" si="0"/>
        <v>0.21007685738684884</v>
      </c>
    </row>
    <row r="28" spans="1:9" x14ac:dyDescent="0.25">
      <c r="A28" s="6" t="s">
        <v>17</v>
      </c>
      <c r="B28" s="7" t="s">
        <v>19</v>
      </c>
      <c r="C28" s="7">
        <v>817</v>
      </c>
      <c r="D28" s="7">
        <v>167</v>
      </c>
      <c r="E28" s="7"/>
      <c r="F28" s="7"/>
      <c r="G28" s="7"/>
      <c r="H28" s="7">
        <f>SUM(D28:G28)</f>
        <v>167</v>
      </c>
      <c r="I28">
        <f t="shared" si="0"/>
        <v>0.204406364749082</v>
      </c>
    </row>
    <row r="29" spans="1:9" x14ac:dyDescent="0.25">
      <c r="A29" s="6" t="s">
        <v>18</v>
      </c>
      <c r="B29" s="7" t="s">
        <v>20</v>
      </c>
      <c r="C29" s="7">
        <v>26456</v>
      </c>
      <c r="D29" s="7">
        <v>8654</v>
      </c>
      <c r="E29" s="7"/>
      <c r="F29" s="7"/>
      <c r="G29" s="7"/>
      <c r="H29" s="7">
        <f>SUM(D29:G29)</f>
        <v>8654</v>
      </c>
      <c r="I29">
        <f t="shared" si="0"/>
        <v>0.32710916238282434</v>
      </c>
    </row>
    <row r="30" spans="1:9" x14ac:dyDescent="0.25">
      <c r="I30" t="str">
        <f t="shared" si="0"/>
        <v/>
      </c>
    </row>
    <row r="31" spans="1:9" x14ac:dyDescent="0.25">
      <c r="A31" s="32" t="s">
        <v>92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1312</v>
      </c>
      <c r="D32" s="7">
        <v>224</v>
      </c>
      <c r="E32" s="7"/>
      <c r="F32" s="7"/>
      <c r="G32" s="7"/>
      <c r="H32" s="7">
        <f>SUM(D32:G32)</f>
        <v>224</v>
      </c>
      <c r="I32">
        <f t="shared" si="0"/>
        <v>0.17073170731707318</v>
      </c>
    </row>
    <row r="33" spans="1:9" x14ac:dyDescent="0.25">
      <c r="A33" s="6" t="s">
        <v>17</v>
      </c>
      <c r="B33" s="7" t="s">
        <v>19</v>
      </c>
      <c r="C33" s="7">
        <v>932</v>
      </c>
      <c r="D33" s="7">
        <v>440</v>
      </c>
      <c r="E33" s="7"/>
      <c r="F33" s="7"/>
      <c r="G33" s="7"/>
      <c r="H33" s="7">
        <f>SUM(D33:G33)</f>
        <v>440</v>
      </c>
      <c r="I33">
        <f t="shared" si="0"/>
        <v>0.47210300429184548</v>
      </c>
    </row>
    <row r="34" spans="1:9" x14ac:dyDescent="0.25">
      <c r="A34" s="6" t="s">
        <v>18</v>
      </c>
      <c r="B34" s="7" t="s">
        <v>20</v>
      </c>
      <c r="C34" s="7">
        <v>25500</v>
      </c>
      <c r="D34" s="7">
        <v>5750</v>
      </c>
      <c r="E34" s="7"/>
      <c r="F34" s="7"/>
      <c r="G34" s="7"/>
      <c r="H34" s="7">
        <f>SUM(D34:G34)</f>
        <v>5750</v>
      </c>
      <c r="I34">
        <f t="shared" si="0"/>
        <v>0.22549019607843138</v>
      </c>
    </row>
    <row r="35" spans="1:9" x14ac:dyDescent="0.25">
      <c r="I35" t="str">
        <f t="shared" si="0"/>
        <v/>
      </c>
    </row>
    <row r="36" spans="1:9" x14ac:dyDescent="0.25">
      <c r="A36" s="32" t="s">
        <v>93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934</v>
      </c>
      <c r="D37" s="7">
        <v>195</v>
      </c>
      <c r="E37" s="7"/>
      <c r="F37" s="7"/>
      <c r="G37" s="7"/>
      <c r="H37" s="7">
        <f>SUM(D37:G37)</f>
        <v>195</v>
      </c>
      <c r="I37">
        <f t="shared" si="0"/>
        <v>0.20877944325481798</v>
      </c>
    </row>
    <row r="38" spans="1:9" x14ac:dyDescent="0.25">
      <c r="A38" s="6" t="s">
        <v>17</v>
      </c>
      <c r="B38" s="7" t="s">
        <v>19</v>
      </c>
      <c r="C38" s="7">
        <v>722</v>
      </c>
      <c r="D38" s="7">
        <v>323</v>
      </c>
      <c r="E38" s="7"/>
      <c r="F38" s="7"/>
      <c r="G38" s="7"/>
      <c r="H38" s="7">
        <f>SUM(D38:G38)</f>
        <v>323</v>
      </c>
      <c r="I38">
        <f t="shared" si="0"/>
        <v>0.44736842105263158</v>
      </c>
    </row>
    <row r="39" spans="1:9" x14ac:dyDescent="0.25">
      <c r="A39" s="6" t="s">
        <v>18</v>
      </c>
      <c r="B39" s="7" t="s">
        <v>20</v>
      </c>
      <c r="C39" s="7">
        <v>16645</v>
      </c>
      <c r="D39" s="7">
        <v>4382</v>
      </c>
      <c r="E39" s="7"/>
      <c r="F39" s="7"/>
      <c r="G39" s="7"/>
      <c r="H39" s="7">
        <f>SUM(D39:G39)</f>
        <v>4382</v>
      </c>
      <c r="I39">
        <f t="shared" si="0"/>
        <v>0.26326224091318712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zoomScaleSheetLayoutView="100" workbookViewId="0">
      <selection activeCell="I1" sqref="I1:I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351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2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353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103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97</v>
      </c>
      <c r="B12" s="7" t="s">
        <v>19</v>
      </c>
      <c r="C12" s="7">
        <v>70</v>
      </c>
      <c r="D12" s="7">
        <v>21</v>
      </c>
      <c r="E12" s="7"/>
      <c r="F12" s="7"/>
      <c r="G12" s="7"/>
      <c r="H12" s="7">
        <f t="shared" ref="H12:H17" si="0">SUM(D12:G12)</f>
        <v>21</v>
      </c>
      <c r="I12">
        <f>IF(C12="","",IFERROR(H12/C12,0))</f>
        <v>0.3</v>
      </c>
    </row>
    <row r="13" spans="1:9" ht="15" customHeight="1" x14ac:dyDescent="0.25">
      <c r="A13" s="6" t="s">
        <v>134</v>
      </c>
      <c r="B13" s="7" t="s">
        <v>19</v>
      </c>
      <c r="C13" s="7">
        <v>5</v>
      </c>
      <c r="D13" s="7">
        <v>1</v>
      </c>
      <c r="E13" s="7"/>
      <c r="F13" s="7"/>
      <c r="G13" s="7"/>
      <c r="H13" s="7">
        <f t="shared" si="0"/>
        <v>1</v>
      </c>
      <c r="I13">
        <f t="shared" ref="I13:I58" si="1">IF(C13="","",IFERROR(H13/C13,0))</f>
        <v>0.2</v>
      </c>
    </row>
    <row r="14" spans="1:9" ht="15" customHeight="1" x14ac:dyDescent="0.25">
      <c r="A14" s="6" t="s">
        <v>135</v>
      </c>
      <c r="B14" s="7" t="s">
        <v>19</v>
      </c>
      <c r="C14" s="7">
        <v>120</v>
      </c>
      <c r="D14" s="7">
        <v>36</v>
      </c>
      <c r="E14" s="7"/>
      <c r="F14" s="7"/>
      <c r="G14" s="7"/>
      <c r="H14" s="7">
        <f t="shared" si="0"/>
        <v>36</v>
      </c>
      <c r="I14">
        <f t="shared" si="1"/>
        <v>0.3</v>
      </c>
    </row>
    <row r="15" spans="1:9" ht="15" customHeight="1" x14ac:dyDescent="0.25">
      <c r="A15" s="6" t="s">
        <v>136</v>
      </c>
      <c r="B15" s="7" t="s">
        <v>19</v>
      </c>
      <c r="C15" s="7">
        <v>134</v>
      </c>
      <c r="D15" s="7">
        <v>36</v>
      </c>
      <c r="E15" s="7"/>
      <c r="F15" s="7"/>
      <c r="G15" s="7"/>
      <c r="H15" s="7">
        <f t="shared" si="0"/>
        <v>36</v>
      </c>
      <c r="I15">
        <f t="shared" si="1"/>
        <v>0.26865671641791045</v>
      </c>
    </row>
    <row r="16" spans="1:9" x14ac:dyDescent="0.25">
      <c r="A16" s="6" t="s">
        <v>137</v>
      </c>
      <c r="B16" s="7" t="s">
        <v>20</v>
      </c>
      <c r="C16" s="7">
        <v>6545</v>
      </c>
      <c r="D16" s="7">
        <v>1772</v>
      </c>
      <c r="E16" s="7"/>
      <c r="F16" s="7"/>
      <c r="G16" s="7"/>
      <c r="H16" s="7">
        <f t="shared" si="0"/>
        <v>1772</v>
      </c>
      <c r="I16">
        <f t="shared" si="1"/>
        <v>0.27074102368220015</v>
      </c>
    </row>
    <row r="17" spans="1:9" x14ac:dyDescent="0.25">
      <c r="A17" s="6" t="s">
        <v>138</v>
      </c>
      <c r="B17" s="7" t="s">
        <v>19</v>
      </c>
      <c r="C17" s="7">
        <v>23</v>
      </c>
      <c r="D17" s="7">
        <v>5</v>
      </c>
      <c r="E17" s="7"/>
      <c r="F17" s="7"/>
      <c r="G17" s="7"/>
      <c r="H17" s="7">
        <f t="shared" si="0"/>
        <v>5</v>
      </c>
      <c r="I17">
        <f t="shared" si="1"/>
        <v>0.21739130434782608</v>
      </c>
    </row>
    <row r="18" spans="1:9" x14ac:dyDescent="0.25">
      <c r="I18" t="str">
        <f t="shared" si="1"/>
        <v/>
      </c>
    </row>
    <row r="19" spans="1:9" x14ac:dyDescent="0.25">
      <c r="A19" s="32" t="s">
        <v>322</v>
      </c>
      <c r="B19" s="33"/>
      <c r="C19" s="33"/>
      <c r="D19" s="33"/>
      <c r="E19" s="33"/>
      <c r="F19" s="33"/>
      <c r="G19" s="33"/>
      <c r="H19" s="33"/>
      <c r="I19" t="str">
        <f t="shared" si="1"/>
        <v/>
      </c>
    </row>
    <row r="20" spans="1:9" x14ac:dyDescent="0.25">
      <c r="A20" s="6" t="s">
        <v>97</v>
      </c>
      <c r="B20" s="7" t="s">
        <v>19</v>
      </c>
      <c r="C20" s="7">
        <v>84</v>
      </c>
      <c r="D20" s="7">
        <v>28</v>
      </c>
      <c r="E20" s="7"/>
      <c r="F20" s="7"/>
      <c r="G20" s="7"/>
      <c r="H20" s="7">
        <f t="shared" ref="H20:H33" si="2">SUM(D20:G20)</f>
        <v>28</v>
      </c>
      <c r="I20">
        <f t="shared" si="1"/>
        <v>0.33333333333333331</v>
      </c>
    </row>
    <row r="21" spans="1:9" x14ac:dyDescent="0.25">
      <c r="A21" s="6" t="s">
        <v>98</v>
      </c>
      <c r="B21" s="7" t="s">
        <v>19</v>
      </c>
      <c r="C21" s="7">
        <v>9</v>
      </c>
      <c r="D21" s="7">
        <v>2</v>
      </c>
      <c r="E21" s="7"/>
      <c r="F21" s="7"/>
      <c r="G21" s="7"/>
      <c r="H21" s="7">
        <f t="shared" si="2"/>
        <v>2</v>
      </c>
      <c r="I21">
        <f t="shared" si="1"/>
        <v>0.22222222222222221</v>
      </c>
    </row>
    <row r="22" spans="1:9" x14ac:dyDescent="0.25">
      <c r="A22" s="6" t="s">
        <v>99</v>
      </c>
      <c r="B22" s="7" t="s">
        <v>19</v>
      </c>
      <c r="C22" s="7">
        <v>1</v>
      </c>
      <c r="D22" s="7">
        <v>0</v>
      </c>
      <c r="E22" s="7"/>
      <c r="F22" s="7"/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100</v>
      </c>
      <c r="B23" s="7" t="s">
        <v>19</v>
      </c>
      <c r="C23" s="7">
        <v>106</v>
      </c>
      <c r="D23" s="7">
        <v>58</v>
      </c>
      <c r="E23" s="7"/>
      <c r="F23" s="7"/>
      <c r="G23" s="7"/>
      <c r="H23" s="7">
        <f t="shared" si="2"/>
        <v>58</v>
      </c>
      <c r="I23">
        <f t="shared" si="1"/>
        <v>0.54716981132075471</v>
      </c>
    </row>
    <row r="24" spans="1:9" x14ac:dyDescent="0.25">
      <c r="A24" s="6" t="s">
        <v>101</v>
      </c>
      <c r="B24" s="7" t="s">
        <v>19</v>
      </c>
      <c r="C24" s="7">
        <v>260</v>
      </c>
      <c r="D24" s="7">
        <v>146</v>
      </c>
      <c r="E24" s="7"/>
      <c r="F24" s="7"/>
      <c r="G24" s="7"/>
      <c r="H24" s="7">
        <f t="shared" si="2"/>
        <v>146</v>
      </c>
      <c r="I24">
        <f t="shared" si="1"/>
        <v>0.56153846153846154</v>
      </c>
    </row>
    <row r="25" spans="1:9" x14ac:dyDescent="0.25">
      <c r="A25" s="6" t="s">
        <v>102</v>
      </c>
      <c r="B25" s="7" t="s">
        <v>20</v>
      </c>
      <c r="C25" s="7">
        <v>7747</v>
      </c>
      <c r="D25" s="7">
        <v>2172</v>
      </c>
      <c r="E25" s="7"/>
      <c r="F25" s="7"/>
      <c r="G25" s="7"/>
      <c r="H25" s="7">
        <f t="shared" si="2"/>
        <v>2172</v>
      </c>
      <c r="I25">
        <f t="shared" si="1"/>
        <v>0.28036659352007226</v>
      </c>
    </row>
    <row r="26" spans="1:9" x14ac:dyDescent="0.25">
      <c r="H26" s="38"/>
      <c r="I26" t="str">
        <f t="shared" si="1"/>
        <v/>
      </c>
    </row>
    <row r="27" spans="1:9" x14ac:dyDescent="0.25">
      <c r="A27" s="32" t="s">
        <v>104</v>
      </c>
      <c r="B27" s="33"/>
      <c r="C27" s="33"/>
      <c r="D27" s="33"/>
      <c r="E27" s="33"/>
      <c r="F27" s="36"/>
      <c r="G27" s="36"/>
      <c r="H27" s="37"/>
      <c r="I27" t="str">
        <f t="shared" si="1"/>
        <v/>
      </c>
    </row>
    <row r="28" spans="1:9" x14ac:dyDescent="0.25">
      <c r="A28" s="6" t="s">
        <v>97</v>
      </c>
      <c r="B28" s="7" t="s">
        <v>19</v>
      </c>
      <c r="C28" s="29">
        <v>357</v>
      </c>
      <c r="D28" s="29">
        <v>74</v>
      </c>
      <c r="E28" s="29"/>
      <c r="F28" s="39"/>
      <c r="G28" s="39"/>
      <c r="H28" s="35">
        <f t="shared" si="2"/>
        <v>74</v>
      </c>
      <c r="I28">
        <f t="shared" si="1"/>
        <v>0.20728291316526612</v>
      </c>
    </row>
    <row r="29" spans="1:9" x14ac:dyDescent="0.25">
      <c r="A29" s="6" t="s">
        <v>134</v>
      </c>
      <c r="B29" s="7" t="s">
        <v>19</v>
      </c>
      <c r="C29" s="29">
        <v>2</v>
      </c>
      <c r="D29" s="29">
        <v>0</v>
      </c>
      <c r="E29" s="29"/>
      <c r="F29" s="29"/>
      <c r="G29" s="29"/>
      <c r="H29" s="7">
        <f t="shared" si="2"/>
        <v>0</v>
      </c>
      <c r="I29">
        <f t="shared" si="1"/>
        <v>0</v>
      </c>
    </row>
    <row r="30" spans="1:9" x14ac:dyDescent="0.25">
      <c r="A30" s="6" t="s">
        <v>135</v>
      </c>
      <c r="B30" s="7" t="s">
        <v>19</v>
      </c>
      <c r="C30" s="29">
        <v>408</v>
      </c>
      <c r="D30" s="29">
        <v>112</v>
      </c>
      <c r="E30" s="29"/>
      <c r="F30" s="29"/>
      <c r="G30" s="29"/>
      <c r="H30" s="7">
        <f t="shared" si="2"/>
        <v>112</v>
      </c>
      <c r="I30">
        <f t="shared" si="1"/>
        <v>0.27450980392156865</v>
      </c>
    </row>
    <row r="31" spans="1:9" x14ac:dyDescent="0.25">
      <c r="A31" s="6" t="s">
        <v>136</v>
      </c>
      <c r="B31" s="7" t="s">
        <v>19</v>
      </c>
      <c r="C31" s="29">
        <v>385</v>
      </c>
      <c r="D31" s="29">
        <v>152</v>
      </c>
      <c r="E31" s="29"/>
      <c r="F31" s="29"/>
      <c r="G31" s="29"/>
      <c r="H31" s="7">
        <f t="shared" si="2"/>
        <v>152</v>
      </c>
      <c r="I31">
        <f t="shared" si="1"/>
        <v>0.39480519480519483</v>
      </c>
    </row>
    <row r="32" spans="1:9" x14ac:dyDescent="0.25">
      <c r="A32" s="6" t="s">
        <v>137</v>
      </c>
      <c r="B32" s="7" t="s">
        <v>20</v>
      </c>
      <c r="C32" s="29">
        <v>13037</v>
      </c>
      <c r="D32" s="29">
        <v>4006</v>
      </c>
      <c r="E32" s="29"/>
      <c r="F32" s="29"/>
      <c r="G32" s="29"/>
      <c r="H32" s="7">
        <f t="shared" si="2"/>
        <v>4006</v>
      </c>
      <c r="I32">
        <f t="shared" si="1"/>
        <v>0.30727928204341487</v>
      </c>
    </row>
    <row r="33" spans="1:9" x14ac:dyDescent="0.25">
      <c r="A33" s="6" t="s">
        <v>138</v>
      </c>
      <c r="B33" s="7" t="s">
        <v>19</v>
      </c>
      <c r="C33" s="29">
        <v>98</v>
      </c>
      <c r="D33" s="29">
        <v>17</v>
      </c>
      <c r="E33" s="29"/>
      <c r="F33" s="29"/>
      <c r="G33" s="29"/>
      <c r="H33" s="7">
        <f t="shared" si="2"/>
        <v>17</v>
      </c>
      <c r="I33">
        <f t="shared" si="1"/>
        <v>0.17346938775510204</v>
      </c>
    </row>
    <row r="34" spans="1:9" x14ac:dyDescent="0.25">
      <c r="I34" t="str">
        <f t="shared" si="1"/>
        <v/>
      </c>
    </row>
    <row r="35" spans="1:9" x14ac:dyDescent="0.25">
      <c r="A35" s="32" t="s">
        <v>323</v>
      </c>
      <c r="B35" s="33"/>
      <c r="C35" s="33"/>
      <c r="D35" s="33"/>
      <c r="E35" s="33"/>
      <c r="F35" s="33"/>
      <c r="G35" s="33"/>
      <c r="H35" s="33"/>
      <c r="I35" t="str">
        <f t="shared" si="1"/>
        <v/>
      </c>
    </row>
    <row r="36" spans="1:9" x14ac:dyDescent="0.25">
      <c r="A36" s="6" t="s">
        <v>97</v>
      </c>
      <c r="B36" s="7" t="s">
        <v>19</v>
      </c>
      <c r="C36" s="7">
        <v>436</v>
      </c>
      <c r="D36" s="7">
        <v>77</v>
      </c>
      <c r="E36" s="7"/>
      <c r="F36" s="7"/>
      <c r="G36" s="7"/>
      <c r="H36" s="7">
        <f t="shared" ref="H36:H41" si="3">SUM(D36:G36)</f>
        <v>77</v>
      </c>
      <c r="I36">
        <f t="shared" si="1"/>
        <v>0.17660550458715596</v>
      </c>
    </row>
    <row r="37" spans="1:9" x14ac:dyDescent="0.25">
      <c r="A37" s="6" t="s">
        <v>98</v>
      </c>
      <c r="B37" s="7" t="s">
        <v>19</v>
      </c>
      <c r="C37" s="7">
        <v>44</v>
      </c>
      <c r="D37" s="7">
        <v>5</v>
      </c>
      <c r="E37" s="7"/>
      <c r="F37" s="7"/>
      <c r="G37" s="7"/>
      <c r="H37" s="7">
        <f t="shared" si="3"/>
        <v>5</v>
      </c>
      <c r="I37">
        <f t="shared" si="1"/>
        <v>0.11363636363636363</v>
      </c>
    </row>
    <row r="38" spans="1:9" x14ac:dyDescent="0.25">
      <c r="A38" s="6" t="s">
        <v>99</v>
      </c>
      <c r="B38" s="7" t="s">
        <v>19</v>
      </c>
      <c r="C38" s="7">
        <v>65</v>
      </c>
      <c r="D38" s="7">
        <v>4</v>
      </c>
      <c r="E38" s="7"/>
      <c r="F38" s="7"/>
      <c r="G38" s="7"/>
      <c r="H38" s="7">
        <f t="shared" si="3"/>
        <v>4</v>
      </c>
      <c r="I38">
        <f t="shared" si="1"/>
        <v>6.1538461538461542E-2</v>
      </c>
    </row>
    <row r="39" spans="1:9" x14ac:dyDescent="0.25">
      <c r="A39" s="6" t="s">
        <v>100</v>
      </c>
      <c r="B39" s="7" t="s">
        <v>19</v>
      </c>
      <c r="C39" s="7">
        <v>750</v>
      </c>
      <c r="D39" s="7">
        <v>186</v>
      </c>
      <c r="E39" s="7"/>
      <c r="F39" s="7"/>
      <c r="G39" s="7"/>
      <c r="H39" s="7">
        <f t="shared" si="3"/>
        <v>186</v>
      </c>
      <c r="I39">
        <f t="shared" si="1"/>
        <v>0.248</v>
      </c>
    </row>
    <row r="40" spans="1:9" x14ac:dyDescent="0.25">
      <c r="A40" s="6" t="s">
        <v>101</v>
      </c>
      <c r="B40" s="7" t="s">
        <v>19</v>
      </c>
      <c r="C40" s="7">
        <v>870</v>
      </c>
      <c r="D40" s="7">
        <v>144</v>
      </c>
      <c r="E40" s="7"/>
      <c r="F40" s="7"/>
      <c r="G40" s="7"/>
      <c r="H40" s="7">
        <f t="shared" si="3"/>
        <v>144</v>
      </c>
      <c r="I40">
        <f t="shared" si="1"/>
        <v>0.16551724137931034</v>
      </c>
    </row>
    <row r="41" spans="1:9" x14ac:dyDescent="0.25">
      <c r="A41" s="6" t="s">
        <v>102</v>
      </c>
      <c r="B41" s="7" t="s">
        <v>20</v>
      </c>
      <c r="C41" s="7">
        <v>23011</v>
      </c>
      <c r="D41" s="7">
        <v>5574</v>
      </c>
      <c r="E41" s="7"/>
      <c r="F41" s="7"/>
      <c r="G41" s="7"/>
      <c r="H41" s="7">
        <f t="shared" si="3"/>
        <v>5574</v>
      </c>
      <c r="I41">
        <f t="shared" si="1"/>
        <v>0.24223197601147278</v>
      </c>
    </row>
    <row r="42" spans="1:9" x14ac:dyDescent="0.25">
      <c r="I42" t="str">
        <f t="shared" si="1"/>
        <v/>
      </c>
    </row>
    <row r="43" spans="1:9" x14ac:dyDescent="0.25">
      <c r="A43" s="32" t="s">
        <v>105</v>
      </c>
      <c r="B43" s="33"/>
      <c r="C43" s="33"/>
      <c r="D43" s="33"/>
      <c r="E43" s="33"/>
      <c r="F43" s="33"/>
      <c r="G43" s="33"/>
      <c r="H43" s="33"/>
      <c r="I43" t="str">
        <f t="shared" si="1"/>
        <v/>
      </c>
    </row>
    <row r="44" spans="1:9" x14ac:dyDescent="0.25">
      <c r="A44" s="6" t="s">
        <v>97</v>
      </c>
      <c r="B44" s="7" t="s">
        <v>19</v>
      </c>
      <c r="C44" s="7">
        <v>1407</v>
      </c>
      <c r="D44" s="7">
        <v>357</v>
      </c>
      <c r="E44" s="7"/>
      <c r="F44" s="7"/>
      <c r="G44" s="7"/>
      <c r="H44" s="7">
        <f t="shared" ref="H44:H48" si="4">SUM(D44:G44)</f>
        <v>357</v>
      </c>
      <c r="I44">
        <f t="shared" si="1"/>
        <v>0.2537313432835821</v>
      </c>
    </row>
    <row r="45" spans="1:9" x14ac:dyDescent="0.25">
      <c r="A45" s="6" t="s">
        <v>98</v>
      </c>
      <c r="B45" s="7" t="s">
        <v>19</v>
      </c>
      <c r="C45" s="7">
        <v>81</v>
      </c>
      <c r="D45" s="7">
        <v>7</v>
      </c>
      <c r="E45" s="7"/>
      <c r="F45" s="7"/>
      <c r="G45" s="7"/>
      <c r="H45" s="7">
        <f t="shared" si="4"/>
        <v>7</v>
      </c>
      <c r="I45">
        <f t="shared" si="1"/>
        <v>8.6419753086419748E-2</v>
      </c>
    </row>
    <row r="46" spans="1:9" x14ac:dyDescent="0.25">
      <c r="A46" s="6" t="s">
        <v>100</v>
      </c>
      <c r="B46" s="7" t="s">
        <v>19</v>
      </c>
      <c r="C46" s="7">
        <v>856</v>
      </c>
      <c r="D46" s="7">
        <v>224</v>
      </c>
      <c r="E46" s="7"/>
      <c r="F46" s="7"/>
      <c r="G46" s="7"/>
      <c r="H46" s="7">
        <f t="shared" si="4"/>
        <v>224</v>
      </c>
      <c r="I46">
        <f t="shared" si="1"/>
        <v>0.26168224299065418</v>
      </c>
    </row>
    <row r="47" spans="1:9" x14ac:dyDescent="0.25">
      <c r="A47" s="6" t="s">
        <v>101</v>
      </c>
      <c r="B47" s="7" t="s">
        <v>19</v>
      </c>
      <c r="C47" s="7">
        <v>1484</v>
      </c>
      <c r="D47" s="7">
        <v>809</v>
      </c>
      <c r="E47" s="7"/>
      <c r="F47" s="7"/>
      <c r="G47" s="7"/>
      <c r="H47" s="7">
        <f t="shared" si="4"/>
        <v>809</v>
      </c>
      <c r="I47">
        <f t="shared" si="1"/>
        <v>0.54514824797843664</v>
      </c>
    </row>
    <row r="48" spans="1:9" x14ac:dyDescent="0.25">
      <c r="A48" s="6" t="s">
        <v>102</v>
      </c>
      <c r="B48" s="7" t="s">
        <v>20</v>
      </c>
      <c r="C48" s="7">
        <v>47390</v>
      </c>
      <c r="D48" s="7">
        <v>14469</v>
      </c>
      <c r="E48" s="7"/>
      <c r="F48" s="7"/>
      <c r="G48" s="7"/>
      <c r="H48" s="7">
        <f t="shared" si="4"/>
        <v>14469</v>
      </c>
      <c r="I48">
        <f t="shared" si="1"/>
        <v>0.30531757754800593</v>
      </c>
    </row>
    <row r="49" spans="9:9" x14ac:dyDescent="0.25">
      <c r="I49" t="str">
        <f t="shared" si="1"/>
        <v/>
      </c>
    </row>
    <row r="50" spans="9:9" x14ac:dyDescent="0.25">
      <c r="I50" t="str">
        <f t="shared" si="1"/>
        <v/>
      </c>
    </row>
    <row r="51" spans="9:9" x14ac:dyDescent="0.25">
      <c r="I51" t="str">
        <f t="shared" si="1"/>
        <v/>
      </c>
    </row>
    <row r="52" spans="9:9" x14ac:dyDescent="0.25">
      <c r="I52" t="str">
        <f t="shared" si="1"/>
        <v/>
      </c>
    </row>
    <row r="53" spans="9:9" x14ac:dyDescent="0.25">
      <c r="I53" t="str">
        <f t="shared" si="1"/>
        <v/>
      </c>
    </row>
    <row r="54" spans="9:9" x14ac:dyDescent="0.25">
      <c r="I54" t="str">
        <f t="shared" si="1"/>
        <v/>
      </c>
    </row>
    <row r="55" spans="9:9" x14ac:dyDescent="0.25">
      <c r="I55" t="str">
        <f t="shared" si="1"/>
        <v/>
      </c>
    </row>
    <row r="56" spans="9:9" x14ac:dyDescent="0.25">
      <c r="I56" t="str">
        <f t="shared" si="1"/>
        <v/>
      </c>
    </row>
    <row r="57" spans="9:9" x14ac:dyDescent="0.25">
      <c r="I57" t="str">
        <f t="shared" si="1"/>
        <v/>
      </c>
    </row>
    <row r="58" spans="9:9" x14ac:dyDescent="0.25">
      <c r="I58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zoomScaleSheetLayoutView="100" workbookViewId="0">
      <selection activeCell="A14" sqref="A14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351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2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353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94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1</v>
      </c>
      <c r="D12" s="7">
        <v>0</v>
      </c>
      <c r="E12" s="7"/>
      <c r="F12" s="7"/>
      <c r="G12" s="7"/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17</v>
      </c>
      <c r="B13" s="7" t="s">
        <v>19</v>
      </c>
      <c r="C13" s="7">
        <v>2</v>
      </c>
      <c r="D13" s="7">
        <v>0</v>
      </c>
      <c r="E13" s="7"/>
      <c r="F13" s="7"/>
      <c r="G13" s="7"/>
      <c r="H13" s="7">
        <f>SUM(D13:G13)</f>
        <v>0</v>
      </c>
      <c r="I13">
        <f t="shared" ref="I13:I24" si="0">IF(C13="","",IFERROR(H13/C13,0))</f>
        <v>0</v>
      </c>
    </row>
    <row r="14" spans="1:9" x14ac:dyDescent="0.25">
      <c r="A14" s="6" t="s">
        <v>18</v>
      </c>
      <c r="B14" s="7" t="s">
        <v>20</v>
      </c>
      <c r="C14" s="7">
        <v>32</v>
      </c>
      <c r="D14" s="7">
        <v>7</v>
      </c>
      <c r="E14" s="7"/>
      <c r="F14" s="7"/>
      <c r="G14" s="7"/>
      <c r="H14" s="7">
        <f>SUM(D14:G14)</f>
        <v>7</v>
      </c>
      <c r="I14">
        <f t="shared" si="0"/>
        <v>0.21875</v>
      </c>
    </row>
    <row r="15" spans="1:9" x14ac:dyDescent="0.25">
      <c r="I15" t="str">
        <f t="shared" si="0"/>
        <v/>
      </c>
    </row>
    <row r="16" spans="1:9" x14ac:dyDescent="0.25">
      <c r="A16" s="32" t="s">
        <v>95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138</v>
      </c>
      <c r="D17" s="7">
        <v>31</v>
      </c>
      <c r="E17" s="7"/>
      <c r="F17" s="7"/>
      <c r="G17" s="7"/>
      <c r="H17" s="7">
        <f>SUM(D17:G17)</f>
        <v>31</v>
      </c>
      <c r="I17">
        <f t="shared" si="0"/>
        <v>0.22463768115942029</v>
      </c>
    </row>
    <row r="18" spans="1:9" x14ac:dyDescent="0.25">
      <c r="A18" s="6" t="s">
        <v>17</v>
      </c>
      <c r="B18" s="7" t="s">
        <v>19</v>
      </c>
      <c r="C18" s="7">
        <v>6</v>
      </c>
      <c r="D18" s="7">
        <v>2</v>
      </c>
      <c r="E18" s="7"/>
      <c r="F18" s="7"/>
      <c r="G18" s="7"/>
      <c r="H18" s="7">
        <f>SUM(D18:G18)</f>
        <v>2</v>
      </c>
      <c r="I18">
        <f t="shared" si="0"/>
        <v>0.33333333333333331</v>
      </c>
    </row>
    <row r="19" spans="1:9" x14ac:dyDescent="0.25">
      <c r="A19" s="6" t="s">
        <v>18</v>
      </c>
      <c r="B19" s="7" t="s">
        <v>20</v>
      </c>
      <c r="C19" s="7">
        <v>231</v>
      </c>
      <c r="D19" s="7">
        <v>73</v>
      </c>
      <c r="E19" s="7"/>
      <c r="F19" s="7"/>
      <c r="G19" s="7"/>
      <c r="H19" s="7">
        <f>SUM(D19:G19)</f>
        <v>73</v>
      </c>
      <c r="I19">
        <f t="shared" si="0"/>
        <v>0.31601731601731603</v>
      </c>
    </row>
    <row r="20" spans="1:9" x14ac:dyDescent="0.25">
      <c r="I20" t="str">
        <f t="shared" si="0"/>
        <v/>
      </c>
    </row>
    <row r="21" spans="1:9" x14ac:dyDescent="0.25">
      <c r="A21" s="32" t="s">
        <v>96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</v>
      </c>
      <c r="D22" s="7">
        <v>0</v>
      </c>
      <c r="E22" s="7"/>
      <c r="F22" s="7"/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17</v>
      </c>
      <c r="B23" s="7" t="s">
        <v>19</v>
      </c>
      <c r="C23" s="7">
        <v>1</v>
      </c>
      <c r="D23" s="7">
        <v>0</v>
      </c>
      <c r="E23" s="7"/>
      <c r="F23" s="7"/>
      <c r="G23" s="7"/>
      <c r="H23" s="7">
        <f>SUM(D23:G23)</f>
        <v>0</v>
      </c>
      <c r="I23">
        <f t="shared" si="0"/>
        <v>0</v>
      </c>
    </row>
    <row r="24" spans="1:9" x14ac:dyDescent="0.25">
      <c r="A24" s="6" t="s">
        <v>18</v>
      </c>
      <c r="B24" s="7" t="s">
        <v>20</v>
      </c>
      <c r="C24" s="7">
        <v>1</v>
      </c>
      <c r="D24" s="7">
        <v>2</v>
      </c>
      <c r="E24" s="7"/>
      <c r="F24" s="7"/>
      <c r="G24" s="7"/>
      <c r="H24" s="7">
        <f>SUM(D24:G24)</f>
        <v>2</v>
      </c>
      <c r="I24">
        <f t="shared" si="0"/>
        <v>2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zoomScaleSheetLayoutView="100" workbookViewId="0">
      <selection activeCell="I1" sqref="I1:I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351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2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353</v>
      </c>
    </row>
    <row r="10" spans="1:9" x14ac:dyDescent="0.25">
      <c r="A10" s="40" t="s">
        <v>9</v>
      </c>
      <c r="B10" s="42"/>
      <c r="C10" s="42"/>
      <c r="D10" s="42"/>
      <c r="E10" s="42"/>
      <c r="F10" s="42"/>
      <c r="G10" s="42"/>
      <c r="H10" s="42"/>
    </row>
    <row r="11" spans="1:9" x14ac:dyDescent="0.25">
      <c r="A11" s="32" t="s">
        <v>12</v>
      </c>
      <c r="B11" s="33"/>
      <c r="C11" s="33"/>
      <c r="D11" s="33"/>
      <c r="E11" s="33"/>
      <c r="F11" s="33"/>
      <c r="G11" s="33"/>
      <c r="H11" s="33"/>
    </row>
    <row r="12" spans="1:9" ht="30" customHeight="1" x14ac:dyDescent="0.25">
      <c r="A12" s="51" t="s">
        <v>303</v>
      </c>
      <c r="B12" s="8" t="s">
        <v>154</v>
      </c>
      <c r="C12" s="8">
        <v>2696</v>
      </c>
      <c r="D12" s="8">
        <v>671</v>
      </c>
      <c r="E12" s="8"/>
      <c r="F12" s="8"/>
      <c r="G12" s="8"/>
      <c r="H12" s="8">
        <f>SUM(D12:G12)</f>
        <v>671</v>
      </c>
      <c r="I12">
        <f>IF(C12="","",IFERROR(H12/C12,0))</f>
        <v>0.24888724035608309</v>
      </c>
    </row>
    <row r="13" spans="1:9" ht="30" customHeight="1" x14ac:dyDescent="0.25">
      <c r="A13" s="50" t="s">
        <v>304</v>
      </c>
      <c r="B13" s="49" t="s">
        <v>153</v>
      </c>
      <c r="C13" s="8">
        <v>89840</v>
      </c>
      <c r="D13" s="8">
        <v>28235</v>
      </c>
      <c r="E13" s="8"/>
      <c r="F13" s="8"/>
      <c r="G13" s="8"/>
      <c r="H13" s="8">
        <f>SUM(D13:G13)</f>
        <v>28235</v>
      </c>
      <c r="I13">
        <f t="shared" ref="I13:I19" si="0">IF(C13="","",IFERROR(H13/C13,0))</f>
        <v>0.31428094390026712</v>
      </c>
    </row>
    <row r="14" spans="1:9" x14ac:dyDescent="0.25">
      <c r="I14" t="str">
        <f t="shared" si="0"/>
        <v/>
      </c>
    </row>
    <row r="15" spans="1:9" ht="30" x14ac:dyDescent="0.25">
      <c r="A15" s="40" t="s">
        <v>151</v>
      </c>
      <c r="B15" s="41"/>
      <c r="C15" s="41"/>
      <c r="D15" s="41"/>
      <c r="E15" s="41"/>
      <c r="F15" s="41"/>
      <c r="G15" s="41"/>
      <c r="H15" s="41"/>
      <c r="I15" t="str">
        <f t="shared" si="0"/>
        <v/>
      </c>
    </row>
    <row r="16" spans="1:9" x14ac:dyDescent="0.25">
      <c r="A16" s="32" t="s">
        <v>13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ht="30.75" customHeight="1" x14ac:dyDescent="0.25">
      <c r="A17" s="51" t="s">
        <v>305</v>
      </c>
      <c r="B17" s="1" t="s">
        <v>155</v>
      </c>
      <c r="C17" s="8">
        <v>9</v>
      </c>
      <c r="D17" s="8">
        <v>1</v>
      </c>
      <c r="E17" s="8"/>
      <c r="F17" s="8"/>
      <c r="G17" s="8"/>
      <c r="H17" s="8">
        <f t="shared" ref="H17:H18" si="1">SUM(D17:G17)</f>
        <v>1</v>
      </c>
      <c r="I17">
        <f t="shared" si="0"/>
        <v>0.1111111111111111</v>
      </c>
    </row>
    <row r="18" spans="1:9" ht="44.25" customHeight="1" x14ac:dyDescent="0.25">
      <c r="A18" s="72" t="s">
        <v>306</v>
      </c>
      <c r="B18" s="8" t="s">
        <v>42</v>
      </c>
      <c r="C18" s="8">
        <v>31</v>
      </c>
      <c r="D18" s="8">
        <v>6</v>
      </c>
      <c r="E18" s="8"/>
      <c r="F18" s="8"/>
      <c r="G18" s="8"/>
      <c r="H18" s="8">
        <f t="shared" si="1"/>
        <v>6</v>
      </c>
      <c r="I18">
        <f t="shared" si="0"/>
        <v>0.19354838709677419</v>
      </c>
    </row>
    <row r="19" spans="1:9" ht="26.25" x14ac:dyDescent="0.25">
      <c r="A19" s="72" t="s">
        <v>307</v>
      </c>
      <c r="B19" s="8" t="s">
        <v>308</v>
      </c>
      <c r="C19" s="8">
        <v>2420</v>
      </c>
      <c r="D19" s="8">
        <v>480</v>
      </c>
      <c r="E19" s="8"/>
      <c r="F19" s="8"/>
      <c r="G19" s="8"/>
      <c r="H19" s="8">
        <f t="shared" ref="H19" si="2">SUM(D19:G19)</f>
        <v>480</v>
      </c>
      <c r="I19">
        <f t="shared" si="0"/>
        <v>0.19834710743801653</v>
      </c>
    </row>
    <row r="20" spans="1:9" x14ac:dyDescent="0.25">
      <c r="I20" t="str">
        <f t="shared" ref="I20" si="3">IF(C20="","",IFERROR(H20/C20,0))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topLeftCell="A91" zoomScaleNormal="100" zoomScaleSheetLayoutView="100" workbookViewId="0">
      <selection activeCell="J92" sqref="J92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8" max="8" width="11.5703125" customWidth="1"/>
    <col min="9" max="9" width="11.42578125" hidden="1" customWidth="1"/>
  </cols>
  <sheetData>
    <row r="1" spans="1:10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10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10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10" x14ac:dyDescent="0.25">
      <c r="A4" s="78"/>
      <c r="B4" s="78"/>
      <c r="C4" s="78"/>
      <c r="D4" s="78"/>
      <c r="E4" s="78"/>
      <c r="F4" s="78"/>
      <c r="G4" s="78"/>
      <c r="H4" s="78"/>
    </row>
    <row r="5" spans="1:10" ht="15.75" x14ac:dyDescent="0.25">
      <c r="A5" s="75" t="s">
        <v>351</v>
      </c>
      <c r="B5" s="75"/>
      <c r="C5" s="75"/>
      <c r="D5" s="75"/>
      <c r="E5" s="75"/>
      <c r="F5" s="75"/>
      <c r="G5" s="75"/>
      <c r="H5" s="75"/>
    </row>
    <row r="6" spans="1:10" ht="15.75" x14ac:dyDescent="0.25">
      <c r="A6" s="75" t="s">
        <v>2</v>
      </c>
      <c r="B6" s="75"/>
      <c r="C6" s="75"/>
      <c r="D6" s="75"/>
      <c r="E6" s="75"/>
      <c r="F6" s="75"/>
      <c r="G6" s="75"/>
      <c r="H6" s="75"/>
    </row>
    <row r="7" spans="1:10" x14ac:dyDescent="0.25">
      <c r="A7" s="73"/>
      <c r="B7" s="73"/>
      <c r="C7" s="73"/>
      <c r="D7" s="73"/>
      <c r="E7" s="73"/>
      <c r="F7" s="73"/>
      <c r="G7" s="73"/>
      <c r="H7" s="73"/>
    </row>
    <row r="8" spans="1:10" ht="45" customHeight="1" x14ac:dyDescent="0.25">
      <c r="A8" s="2" t="s">
        <v>0</v>
      </c>
      <c r="B8" s="2" t="s">
        <v>1</v>
      </c>
      <c r="C8" s="3" t="s">
        <v>352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353</v>
      </c>
    </row>
    <row r="10" spans="1:10" x14ac:dyDescent="0.25">
      <c r="A10" s="40" t="s">
        <v>8</v>
      </c>
    </row>
    <row r="11" spans="1:10" x14ac:dyDescent="0.25">
      <c r="A11" s="32" t="s">
        <v>38</v>
      </c>
      <c r="B11" s="33"/>
      <c r="C11" s="33"/>
      <c r="D11" s="33"/>
      <c r="E11" s="33"/>
      <c r="F11" s="33"/>
      <c r="G11" s="33"/>
      <c r="H11" s="33"/>
    </row>
    <row r="12" spans="1:10" ht="27.75" customHeight="1" x14ac:dyDescent="0.25">
      <c r="A12" s="52" t="s">
        <v>156</v>
      </c>
      <c r="B12" s="9" t="s">
        <v>39</v>
      </c>
      <c r="C12" s="8">
        <v>175</v>
      </c>
      <c r="D12" s="8">
        <v>43</v>
      </c>
      <c r="E12" s="8"/>
      <c r="F12" s="8"/>
      <c r="G12" s="8"/>
      <c r="H12" s="8">
        <f>SUM(D12:G12)</f>
        <v>43</v>
      </c>
      <c r="I12">
        <f>IF(C12="","",IFERROR(H12/C12,0))</f>
        <v>0.24571428571428572</v>
      </c>
      <c r="J12" s="31"/>
    </row>
    <row r="13" spans="1:10" x14ac:dyDescent="0.25">
      <c r="A13" s="52" t="s">
        <v>157</v>
      </c>
      <c r="B13" s="9" t="s">
        <v>160</v>
      </c>
      <c r="C13" s="8">
        <v>795</v>
      </c>
      <c r="D13" s="8">
        <v>372</v>
      </c>
      <c r="E13" s="8"/>
      <c r="F13" s="8"/>
      <c r="G13" s="8"/>
      <c r="H13" s="8">
        <f>SUM(D13:G13)</f>
        <v>372</v>
      </c>
      <c r="I13">
        <f t="shared" ref="I13:I114" si="0">IF(C13="","",IFERROR(H13/C13,0))</f>
        <v>0.4679245283018868</v>
      </c>
    </row>
    <row r="14" spans="1:10" x14ac:dyDescent="0.25">
      <c r="A14" s="52" t="s">
        <v>158</v>
      </c>
      <c r="B14" s="10" t="s">
        <v>161</v>
      </c>
      <c r="C14" s="8">
        <v>25</v>
      </c>
      <c r="D14" s="8">
        <v>6</v>
      </c>
      <c r="E14" s="8"/>
      <c r="F14" s="8"/>
      <c r="G14" s="8"/>
      <c r="H14" s="8">
        <f>SUM(D14:G14)</f>
        <v>6</v>
      </c>
      <c r="I14">
        <f t="shared" si="0"/>
        <v>0.24</v>
      </c>
    </row>
    <row r="15" spans="1:10" ht="29.25" customHeight="1" x14ac:dyDescent="0.25">
      <c r="A15" s="52" t="s">
        <v>159</v>
      </c>
      <c r="B15" s="10" t="s">
        <v>162</v>
      </c>
      <c r="C15" s="8">
        <v>30</v>
      </c>
      <c r="D15" s="8">
        <v>9</v>
      </c>
      <c r="E15" s="8"/>
      <c r="F15" s="8"/>
      <c r="G15" s="8"/>
      <c r="H15" s="8">
        <f>SUM(D15:G15)</f>
        <v>9</v>
      </c>
      <c r="I15">
        <f t="shared" si="0"/>
        <v>0.3</v>
      </c>
    </row>
    <row r="16" spans="1:10" x14ac:dyDescent="0.25">
      <c r="I16" t="str">
        <f t="shared" si="0"/>
        <v/>
      </c>
    </row>
    <row r="17" spans="1:10" x14ac:dyDescent="0.25">
      <c r="A17" s="32" t="s">
        <v>40</v>
      </c>
      <c r="B17" s="33"/>
      <c r="C17" s="33"/>
      <c r="D17" s="33"/>
      <c r="E17" s="33"/>
      <c r="F17" s="33"/>
      <c r="G17" s="33"/>
      <c r="H17" s="33"/>
      <c r="I17" t="str">
        <f t="shared" si="0"/>
        <v/>
      </c>
    </row>
    <row r="18" spans="1:10" ht="30" x14ac:dyDescent="0.25">
      <c r="A18" s="52" t="s">
        <v>163</v>
      </c>
      <c r="B18" s="9" t="s">
        <v>39</v>
      </c>
      <c r="C18" s="8">
        <v>382</v>
      </c>
      <c r="D18" s="8">
        <v>140</v>
      </c>
      <c r="E18" s="8"/>
      <c r="F18" s="8"/>
      <c r="G18" s="8"/>
      <c r="H18" s="8">
        <f>SUM(D18:G18)</f>
        <v>140</v>
      </c>
      <c r="I18">
        <f t="shared" si="0"/>
        <v>0.36649214659685864</v>
      </c>
      <c r="J18" s="31"/>
    </row>
    <row r="19" spans="1:10" x14ac:dyDescent="0.25">
      <c r="A19" s="52" t="s">
        <v>164</v>
      </c>
      <c r="B19" s="9" t="s">
        <v>160</v>
      </c>
      <c r="C19" s="8">
        <v>995</v>
      </c>
      <c r="D19" s="8">
        <v>480</v>
      </c>
      <c r="E19" s="8"/>
      <c r="F19" s="8"/>
      <c r="G19" s="8"/>
      <c r="H19" s="8">
        <f>SUM(D19:G19)</f>
        <v>480</v>
      </c>
      <c r="I19">
        <f t="shared" si="0"/>
        <v>0.48241206030150752</v>
      </c>
    </row>
    <row r="20" spans="1:10" x14ac:dyDescent="0.25">
      <c r="I20" t="str">
        <f t="shared" si="0"/>
        <v/>
      </c>
    </row>
    <row r="21" spans="1:10" x14ac:dyDescent="0.25">
      <c r="A21" s="32" t="s">
        <v>41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10" ht="27.75" customHeight="1" x14ac:dyDescent="0.25">
      <c r="A22" s="52" t="s">
        <v>165</v>
      </c>
      <c r="B22" s="9" t="s">
        <v>39</v>
      </c>
      <c r="C22" s="8">
        <v>125</v>
      </c>
      <c r="D22" s="8">
        <v>50</v>
      </c>
      <c r="E22" s="8"/>
      <c r="F22" s="8"/>
      <c r="G22" s="8"/>
      <c r="H22" s="8">
        <f>SUM(D22:G22)</f>
        <v>50</v>
      </c>
      <c r="I22">
        <f t="shared" si="0"/>
        <v>0.4</v>
      </c>
      <c r="J22" s="31"/>
    </row>
    <row r="23" spans="1:10" ht="15.75" customHeight="1" x14ac:dyDescent="0.25">
      <c r="A23" s="52" t="s">
        <v>166</v>
      </c>
      <c r="B23" s="9" t="s">
        <v>160</v>
      </c>
      <c r="C23" s="8">
        <v>445</v>
      </c>
      <c r="D23" s="8">
        <v>190</v>
      </c>
      <c r="E23" s="8"/>
      <c r="F23" s="8"/>
      <c r="G23" s="8"/>
      <c r="H23" s="7">
        <f>SUM(D23:G23)</f>
        <v>190</v>
      </c>
      <c r="I23">
        <f t="shared" si="0"/>
        <v>0.42696629213483145</v>
      </c>
    </row>
    <row r="24" spans="1:10" x14ac:dyDescent="0.25">
      <c r="I24" t="str">
        <f t="shared" si="0"/>
        <v/>
      </c>
    </row>
    <row r="25" spans="1:10" x14ac:dyDescent="0.25">
      <c r="A25" s="32" t="s">
        <v>282</v>
      </c>
      <c r="B25" s="33"/>
      <c r="C25" s="33"/>
      <c r="D25" s="33"/>
      <c r="E25" s="33"/>
      <c r="F25" s="33"/>
      <c r="G25" s="33"/>
      <c r="H25" s="33"/>
      <c r="I25" t="str">
        <f t="shared" si="0"/>
        <v/>
      </c>
    </row>
    <row r="26" spans="1:10" x14ac:dyDescent="0.25">
      <c r="A26" s="52" t="s">
        <v>167</v>
      </c>
      <c r="B26" s="1" t="s">
        <v>168</v>
      </c>
      <c r="C26" s="8">
        <v>12082</v>
      </c>
      <c r="D26" s="8">
        <v>3232</v>
      </c>
      <c r="E26" s="8"/>
      <c r="F26" s="8"/>
      <c r="G26" s="8"/>
      <c r="H26" s="8">
        <f>SUM(D26:G26)</f>
        <v>3232</v>
      </c>
      <c r="I26">
        <f t="shared" si="0"/>
        <v>0.26750537990398943</v>
      </c>
    </row>
    <row r="27" spans="1:10" x14ac:dyDescent="0.25">
      <c r="A27" s="47"/>
      <c r="B27" s="48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2" t="s">
        <v>141</v>
      </c>
      <c r="B28" s="33"/>
      <c r="C28" s="33"/>
      <c r="D28" s="33"/>
      <c r="E28" s="33"/>
      <c r="F28" s="33"/>
      <c r="G28" s="33"/>
      <c r="H28" s="33"/>
      <c r="I28" t="str">
        <f t="shared" si="0"/>
        <v/>
      </c>
    </row>
    <row r="29" spans="1:10" x14ac:dyDescent="0.25">
      <c r="A29" s="52" t="s">
        <v>167</v>
      </c>
      <c r="B29" s="1" t="s">
        <v>168</v>
      </c>
      <c r="C29" s="8">
        <v>26504</v>
      </c>
      <c r="D29" s="8">
        <v>6874</v>
      </c>
      <c r="E29" s="8"/>
      <c r="F29" s="8"/>
      <c r="G29" s="8"/>
      <c r="H29" s="8">
        <f t="shared" ref="H29" si="1">SUM(D29:G29)</f>
        <v>6874</v>
      </c>
      <c r="I29">
        <f t="shared" si="0"/>
        <v>0.25935707817687897</v>
      </c>
    </row>
    <row r="30" spans="1:10" x14ac:dyDescent="0.25">
      <c r="A30" s="47"/>
      <c r="B30" s="48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5" t="s">
        <v>147</v>
      </c>
      <c r="B31" s="46"/>
      <c r="C31" s="44"/>
      <c r="D31" s="44"/>
      <c r="E31" s="44"/>
      <c r="F31" s="44"/>
      <c r="G31" s="44"/>
      <c r="H31" s="44"/>
      <c r="I31" t="str">
        <f t="shared" si="0"/>
        <v/>
      </c>
    </row>
    <row r="32" spans="1:10" x14ac:dyDescent="0.25">
      <c r="A32" s="52" t="s">
        <v>167</v>
      </c>
      <c r="B32" s="1" t="s">
        <v>168</v>
      </c>
      <c r="C32" s="8">
        <v>8404</v>
      </c>
      <c r="D32" s="8">
        <v>2786</v>
      </c>
      <c r="E32" s="8"/>
      <c r="F32" s="8"/>
      <c r="G32" s="8"/>
      <c r="H32" s="8">
        <f t="shared" ref="H32" si="2">SUM(D32:G32)</f>
        <v>2786</v>
      </c>
      <c r="I32">
        <f t="shared" si="0"/>
        <v>0.33150880533079485</v>
      </c>
    </row>
    <row r="33" spans="1:9" x14ac:dyDescent="0.25">
      <c r="A33" s="47"/>
      <c r="B33" s="48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5" t="s">
        <v>150</v>
      </c>
      <c r="B34" s="46"/>
      <c r="C34" s="44"/>
      <c r="D34" s="44"/>
      <c r="E34" s="44"/>
      <c r="F34" s="44"/>
      <c r="G34" s="44"/>
      <c r="H34" s="44"/>
      <c r="I34" t="str">
        <f t="shared" si="0"/>
        <v/>
      </c>
    </row>
    <row r="35" spans="1:9" x14ac:dyDescent="0.25">
      <c r="A35" s="52" t="s">
        <v>167</v>
      </c>
      <c r="B35" s="1" t="s">
        <v>168</v>
      </c>
      <c r="C35" s="8">
        <v>4904</v>
      </c>
      <c r="D35" s="8">
        <v>1441</v>
      </c>
      <c r="E35" s="8"/>
      <c r="F35" s="8"/>
      <c r="G35" s="8"/>
      <c r="H35" s="8">
        <f t="shared" ref="H35" si="3">SUM(D35:G35)</f>
        <v>1441</v>
      </c>
      <c r="I35">
        <f t="shared" si="0"/>
        <v>0.29384176182707994</v>
      </c>
    </row>
    <row r="36" spans="1:9" x14ac:dyDescent="0.25">
      <c r="A36" s="47"/>
      <c r="B36" s="48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5" t="s">
        <v>144</v>
      </c>
      <c r="B37" s="46"/>
      <c r="C37" s="44"/>
      <c r="D37" s="44"/>
      <c r="E37" s="44"/>
      <c r="F37" s="44"/>
      <c r="G37" s="44"/>
      <c r="H37" s="44"/>
      <c r="I37" t="str">
        <f t="shared" si="0"/>
        <v/>
      </c>
    </row>
    <row r="38" spans="1:9" x14ac:dyDescent="0.25">
      <c r="A38" s="52" t="s">
        <v>167</v>
      </c>
      <c r="B38" s="1" t="s">
        <v>168</v>
      </c>
      <c r="C38" s="8">
        <v>3054</v>
      </c>
      <c r="D38" s="8">
        <v>1004</v>
      </c>
      <c r="E38" s="8"/>
      <c r="F38" s="8"/>
      <c r="G38" s="8"/>
      <c r="H38" s="8">
        <f t="shared" ref="H38" si="4">SUM(D38:G38)</f>
        <v>1004</v>
      </c>
      <c r="I38">
        <f t="shared" si="0"/>
        <v>0.32874918140144072</v>
      </c>
    </row>
    <row r="39" spans="1:9" x14ac:dyDescent="0.25">
      <c r="A39" s="68"/>
      <c r="B39" s="12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45" t="s">
        <v>310</v>
      </c>
      <c r="B40" s="46"/>
      <c r="C40" s="44"/>
      <c r="D40" s="44"/>
      <c r="E40" s="44"/>
      <c r="F40" s="44"/>
      <c r="G40" s="44"/>
      <c r="H40" s="44"/>
      <c r="I40" t="str">
        <f t="shared" si="0"/>
        <v/>
      </c>
    </row>
    <row r="41" spans="1:9" x14ac:dyDescent="0.25">
      <c r="A41" s="52" t="s">
        <v>167</v>
      </c>
      <c r="B41" s="1" t="s">
        <v>168</v>
      </c>
      <c r="C41" s="8">
        <v>21716</v>
      </c>
      <c r="D41" s="8">
        <v>6286</v>
      </c>
      <c r="E41" s="8"/>
      <c r="F41" s="8"/>
      <c r="G41" s="8"/>
      <c r="H41" s="8">
        <f t="shared" ref="H41" si="5">SUM(D41:G41)</f>
        <v>6286</v>
      </c>
      <c r="I41">
        <f t="shared" si="0"/>
        <v>0.28946398968502485</v>
      </c>
    </row>
    <row r="42" spans="1:9" x14ac:dyDescent="0.25">
      <c r="A42" s="47"/>
      <c r="B42" s="48"/>
      <c r="C42" s="13"/>
      <c r="D42" s="13"/>
      <c r="E42" s="13"/>
      <c r="F42" s="13"/>
      <c r="G42" s="13"/>
      <c r="H42" s="13"/>
      <c r="I42" t="str">
        <f t="shared" si="0"/>
        <v/>
      </c>
    </row>
    <row r="43" spans="1:9" x14ac:dyDescent="0.25">
      <c r="A43" s="32" t="s">
        <v>51</v>
      </c>
      <c r="B43" s="33"/>
      <c r="C43" s="33"/>
      <c r="D43" s="33"/>
      <c r="E43" s="33"/>
      <c r="F43" s="33"/>
      <c r="G43" s="33"/>
      <c r="H43" s="33"/>
      <c r="I43" t="str">
        <f t="shared" si="0"/>
        <v/>
      </c>
    </row>
    <row r="44" spans="1:9" ht="24.75" customHeight="1" x14ac:dyDescent="0.25">
      <c r="A44" s="52" t="s">
        <v>171</v>
      </c>
      <c r="B44" s="53" t="s">
        <v>169</v>
      </c>
      <c r="C44" s="8">
        <v>16144</v>
      </c>
      <c r="D44" s="8">
        <v>7450</v>
      </c>
      <c r="E44" s="8"/>
      <c r="F44" s="8"/>
      <c r="G44" s="8"/>
      <c r="H44" s="8">
        <f>SUM(D44:G44)</f>
        <v>7450</v>
      </c>
      <c r="I44">
        <f t="shared" si="0"/>
        <v>0.46147175421209119</v>
      </c>
    </row>
    <row r="45" spans="1:9" x14ac:dyDescent="0.25">
      <c r="I45" t="str">
        <f t="shared" si="0"/>
        <v/>
      </c>
    </row>
    <row r="46" spans="1:9" x14ac:dyDescent="0.25">
      <c r="A46" s="32" t="s">
        <v>52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52" t="s">
        <v>170</v>
      </c>
      <c r="B47" s="1" t="s">
        <v>168</v>
      </c>
      <c r="C47" s="8">
        <v>992</v>
      </c>
      <c r="D47" s="8">
        <v>296</v>
      </c>
      <c r="E47" s="8"/>
      <c r="F47" s="8"/>
      <c r="G47" s="8"/>
      <c r="H47" s="8">
        <f>SUM(D47:G47)</f>
        <v>296</v>
      </c>
      <c r="I47">
        <f t="shared" si="0"/>
        <v>0.29838709677419356</v>
      </c>
    </row>
    <row r="48" spans="1:9" ht="23.25" x14ac:dyDescent="0.25">
      <c r="A48" s="52" t="s">
        <v>172</v>
      </c>
      <c r="B48" s="53" t="s">
        <v>169</v>
      </c>
      <c r="C48" s="8">
        <v>9093</v>
      </c>
      <c r="D48" s="8">
        <v>3405</v>
      </c>
      <c r="E48" s="8"/>
      <c r="F48" s="8"/>
      <c r="G48" s="8"/>
      <c r="H48" s="8">
        <f>SUM(D48:G48)</f>
        <v>3405</v>
      </c>
      <c r="I48">
        <f t="shared" si="0"/>
        <v>0.37446387330913888</v>
      </c>
    </row>
    <row r="49" spans="1:9" x14ac:dyDescent="0.25">
      <c r="I49" t="str">
        <f t="shared" si="0"/>
        <v/>
      </c>
    </row>
    <row r="50" spans="1:9" x14ac:dyDescent="0.25">
      <c r="A50" s="32" t="s">
        <v>53</v>
      </c>
      <c r="B50" s="33"/>
      <c r="C50" s="33"/>
      <c r="D50" s="33"/>
      <c r="E50" s="33"/>
      <c r="F50" s="33"/>
      <c r="G50" s="33"/>
      <c r="H50" s="33"/>
      <c r="I50" t="str">
        <f t="shared" si="0"/>
        <v/>
      </c>
    </row>
    <row r="51" spans="1:9" x14ac:dyDescent="0.25">
      <c r="A51" s="52" t="s">
        <v>170</v>
      </c>
      <c r="B51" s="1" t="s">
        <v>168</v>
      </c>
      <c r="C51" s="8">
        <v>560</v>
      </c>
      <c r="D51" s="8">
        <v>140</v>
      </c>
      <c r="E51" s="8"/>
      <c r="F51" s="8"/>
      <c r="G51" s="8"/>
      <c r="H51" s="8">
        <f>SUM(D51:G51)</f>
        <v>140</v>
      </c>
      <c r="I51">
        <f t="shared" si="0"/>
        <v>0.25</v>
      </c>
    </row>
    <row r="52" spans="1:9" ht="23.25" x14ac:dyDescent="0.25">
      <c r="A52" s="52" t="s">
        <v>172</v>
      </c>
      <c r="B52" s="53" t="s">
        <v>169</v>
      </c>
      <c r="C52" s="8">
        <v>2508</v>
      </c>
      <c r="D52" s="8">
        <v>629</v>
      </c>
      <c r="E52" s="8"/>
      <c r="F52" s="8"/>
      <c r="G52" s="8"/>
      <c r="H52" s="8">
        <f>SUM(D52:G52)</f>
        <v>629</v>
      </c>
      <c r="I52">
        <f t="shared" si="0"/>
        <v>0.25079744816586924</v>
      </c>
    </row>
    <row r="53" spans="1:9" x14ac:dyDescent="0.25">
      <c r="A53" s="68"/>
      <c r="B53" s="70"/>
      <c r="C53" s="13"/>
      <c r="D53" s="13"/>
      <c r="E53" s="13"/>
      <c r="F53" s="13"/>
      <c r="G53" s="13"/>
      <c r="H53" s="13"/>
      <c r="I53" t="str">
        <f t="shared" si="0"/>
        <v/>
      </c>
    </row>
    <row r="54" spans="1:9" x14ac:dyDescent="0.25">
      <c r="A54" s="32" t="s">
        <v>295</v>
      </c>
      <c r="B54" s="33"/>
      <c r="C54" s="33"/>
      <c r="D54" s="33"/>
      <c r="E54" s="33"/>
      <c r="F54" s="33"/>
      <c r="G54" s="33"/>
      <c r="H54" s="33"/>
      <c r="I54" t="str">
        <f t="shared" si="0"/>
        <v/>
      </c>
    </row>
    <row r="55" spans="1:9" ht="26.25" x14ac:dyDescent="0.25">
      <c r="A55" s="72" t="s">
        <v>336</v>
      </c>
      <c r="B55" s="58" t="s">
        <v>300</v>
      </c>
      <c r="C55" s="8">
        <v>3165</v>
      </c>
      <c r="D55" s="8">
        <v>826</v>
      </c>
      <c r="E55" s="8"/>
      <c r="F55" s="8"/>
      <c r="G55" s="8"/>
      <c r="H55" s="8">
        <f>SUM(D55:G55)</f>
        <v>826</v>
      </c>
      <c r="I55">
        <f t="shared" si="0"/>
        <v>0.26097946287519747</v>
      </c>
    </row>
    <row r="56" spans="1:9" x14ac:dyDescent="0.25">
      <c r="A56" s="68"/>
      <c r="B56" s="70"/>
      <c r="C56" s="13"/>
      <c r="D56" s="13"/>
      <c r="E56" s="13"/>
      <c r="F56" s="13"/>
      <c r="G56" s="13"/>
      <c r="H56" s="13"/>
      <c r="I56" t="str">
        <f t="shared" si="0"/>
        <v/>
      </c>
    </row>
    <row r="57" spans="1:9" x14ac:dyDescent="0.25">
      <c r="A57" s="32" t="s">
        <v>296</v>
      </c>
      <c r="B57" s="33"/>
      <c r="C57" s="33"/>
      <c r="D57" s="33"/>
      <c r="E57" s="33"/>
      <c r="F57" s="33"/>
      <c r="G57" s="33"/>
      <c r="H57" s="33"/>
      <c r="I57" t="str">
        <f t="shared" si="0"/>
        <v/>
      </c>
    </row>
    <row r="58" spans="1:9" ht="26.25" x14ac:dyDescent="0.25">
      <c r="A58" s="72" t="s">
        <v>336</v>
      </c>
      <c r="B58" s="58" t="s">
        <v>300</v>
      </c>
      <c r="C58" s="8">
        <v>432</v>
      </c>
      <c r="D58" s="8">
        <v>106</v>
      </c>
      <c r="E58" s="8"/>
      <c r="F58" s="8"/>
      <c r="G58" s="8"/>
      <c r="H58" s="8">
        <f>SUM(D58:G58)</f>
        <v>106</v>
      </c>
      <c r="I58">
        <f t="shared" si="0"/>
        <v>0.24537037037037038</v>
      </c>
    </row>
    <row r="59" spans="1:9" x14ac:dyDescent="0.25">
      <c r="A59" s="69"/>
      <c r="B59" s="71"/>
      <c r="C59" s="13"/>
      <c r="D59" s="13"/>
      <c r="E59" s="13"/>
      <c r="F59" s="13"/>
      <c r="G59" s="13"/>
      <c r="H59" s="13"/>
    </row>
    <row r="60" spans="1:9" x14ac:dyDescent="0.25">
      <c r="A60" s="32" t="s">
        <v>324</v>
      </c>
      <c r="B60" s="33"/>
      <c r="C60" s="33"/>
      <c r="D60" s="33"/>
      <c r="E60" s="33"/>
      <c r="F60" s="33"/>
      <c r="G60" s="33"/>
      <c r="H60" s="33"/>
    </row>
    <row r="61" spans="1:9" x14ac:dyDescent="0.25">
      <c r="A61" s="52" t="s">
        <v>331</v>
      </c>
      <c r="B61" s="9" t="s">
        <v>325</v>
      </c>
      <c r="C61" s="8">
        <v>1140</v>
      </c>
      <c r="D61" s="8">
        <v>680</v>
      </c>
      <c r="E61" s="8"/>
      <c r="F61" s="8"/>
      <c r="G61" s="8"/>
      <c r="H61" s="8">
        <f>SUM(D61:G61)</f>
        <v>680</v>
      </c>
      <c r="I61">
        <f t="shared" si="0"/>
        <v>0.59649122807017541</v>
      </c>
    </row>
    <row r="62" spans="1:9" ht="30" x14ac:dyDescent="0.25">
      <c r="A62" s="52" t="s">
        <v>332</v>
      </c>
      <c r="B62" s="9" t="s">
        <v>326</v>
      </c>
      <c r="C62" s="8">
        <v>2560</v>
      </c>
      <c r="D62" s="8">
        <v>889</v>
      </c>
      <c r="E62" s="8"/>
      <c r="F62" s="8"/>
      <c r="G62" s="8"/>
      <c r="H62" s="8">
        <f t="shared" ref="H62:H65" si="6">SUM(D62:G62)</f>
        <v>889</v>
      </c>
      <c r="I62">
        <f t="shared" si="0"/>
        <v>0.34726562500000002</v>
      </c>
    </row>
    <row r="63" spans="1:9" ht="30" x14ac:dyDescent="0.25">
      <c r="A63" s="52" t="s">
        <v>333</v>
      </c>
      <c r="B63" s="9" t="s">
        <v>326</v>
      </c>
      <c r="C63" s="8">
        <v>148</v>
      </c>
      <c r="D63" s="8">
        <v>31</v>
      </c>
      <c r="E63" s="8"/>
      <c r="F63" s="8"/>
      <c r="G63" s="8"/>
      <c r="H63" s="8">
        <f t="shared" si="6"/>
        <v>31</v>
      </c>
      <c r="I63">
        <f t="shared" si="0"/>
        <v>0.20945945945945946</v>
      </c>
    </row>
    <row r="64" spans="1:9" x14ac:dyDescent="0.25">
      <c r="A64" s="52" t="s">
        <v>334</v>
      </c>
      <c r="B64" s="10" t="s">
        <v>327</v>
      </c>
      <c r="C64" s="8">
        <v>6148</v>
      </c>
      <c r="D64" s="8">
        <v>1361</v>
      </c>
      <c r="E64" s="8"/>
      <c r="F64" s="8"/>
      <c r="G64" s="8"/>
      <c r="H64" s="8">
        <f t="shared" si="6"/>
        <v>1361</v>
      </c>
      <c r="I64">
        <f t="shared" si="0"/>
        <v>0.22137280416395574</v>
      </c>
    </row>
    <row r="65" spans="1:9" ht="30" x14ac:dyDescent="0.25">
      <c r="A65" s="52" t="s">
        <v>335</v>
      </c>
      <c r="B65" s="10" t="s">
        <v>328</v>
      </c>
      <c r="C65" s="8">
        <v>13478</v>
      </c>
      <c r="D65" s="8">
        <v>3521</v>
      </c>
      <c r="E65" s="8"/>
      <c r="F65" s="8"/>
      <c r="G65" s="8"/>
      <c r="H65" s="8">
        <f t="shared" si="6"/>
        <v>3521</v>
      </c>
      <c r="I65">
        <f t="shared" si="0"/>
        <v>0.26124054013948655</v>
      </c>
    </row>
    <row r="66" spans="1:9" x14ac:dyDescent="0.25">
      <c r="A66" s="69"/>
      <c r="B66" s="71"/>
      <c r="C66" s="13"/>
      <c r="D66" s="13"/>
      <c r="E66" s="13"/>
      <c r="F66" s="13"/>
      <c r="G66" s="13"/>
      <c r="H66" s="13"/>
    </row>
    <row r="67" spans="1:9" x14ac:dyDescent="0.25">
      <c r="A67" s="32" t="s">
        <v>329</v>
      </c>
      <c r="B67" s="33"/>
      <c r="C67" s="33"/>
      <c r="D67" s="33"/>
      <c r="E67" s="33"/>
      <c r="F67" s="33"/>
      <c r="G67" s="33"/>
      <c r="H67" s="33"/>
    </row>
    <row r="68" spans="1:9" x14ac:dyDescent="0.25">
      <c r="A68" s="52" t="s">
        <v>331</v>
      </c>
      <c r="B68" s="9" t="s">
        <v>325</v>
      </c>
      <c r="C68" s="8">
        <v>1250</v>
      </c>
      <c r="D68" s="8">
        <v>889</v>
      </c>
      <c r="E68" s="8"/>
      <c r="F68" s="8"/>
      <c r="G68" s="8"/>
      <c r="H68" s="8">
        <f t="shared" ref="H68:H72" si="7">SUM(D68:G68)</f>
        <v>889</v>
      </c>
      <c r="I68">
        <f t="shared" si="0"/>
        <v>0.71120000000000005</v>
      </c>
    </row>
    <row r="69" spans="1:9" ht="30" x14ac:dyDescent="0.25">
      <c r="A69" s="52" t="s">
        <v>332</v>
      </c>
      <c r="B69" s="9" t="s">
        <v>326</v>
      </c>
      <c r="C69" s="8">
        <v>2640</v>
      </c>
      <c r="D69" s="8">
        <v>716</v>
      </c>
      <c r="E69" s="8"/>
      <c r="F69" s="8"/>
      <c r="G69" s="8"/>
      <c r="H69" s="8">
        <f t="shared" si="7"/>
        <v>716</v>
      </c>
      <c r="I69">
        <f t="shared" si="0"/>
        <v>0.27121212121212124</v>
      </c>
    </row>
    <row r="70" spans="1:9" ht="30" x14ac:dyDescent="0.25">
      <c r="A70" s="52" t="s">
        <v>333</v>
      </c>
      <c r="B70" s="9" t="s">
        <v>326</v>
      </c>
      <c r="C70" s="8">
        <v>128</v>
      </c>
      <c r="D70" s="8">
        <v>18</v>
      </c>
      <c r="E70" s="8"/>
      <c r="F70" s="8"/>
      <c r="G70" s="8"/>
      <c r="H70" s="8">
        <f t="shared" si="7"/>
        <v>18</v>
      </c>
      <c r="I70">
        <f t="shared" si="0"/>
        <v>0.140625</v>
      </c>
    </row>
    <row r="71" spans="1:9" x14ac:dyDescent="0.25">
      <c r="A71" s="52" t="s">
        <v>334</v>
      </c>
      <c r="B71" s="10" t="s">
        <v>327</v>
      </c>
      <c r="C71" s="8">
        <v>5540</v>
      </c>
      <c r="D71" s="8">
        <v>1352</v>
      </c>
      <c r="E71" s="8"/>
      <c r="F71" s="8"/>
      <c r="G71" s="8"/>
      <c r="H71" s="8">
        <f t="shared" si="7"/>
        <v>1352</v>
      </c>
      <c r="I71">
        <f t="shared" si="0"/>
        <v>0.24404332129963899</v>
      </c>
    </row>
    <row r="72" spans="1:9" ht="30" x14ac:dyDescent="0.25">
      <c r="A72" s="52" t="s">
        <v>345</v>
      </c>
      <c r="B72" s="10" t="s">
        <v>328</v>
      </c>
      <c r="C72" s="8">
        <v>13478</v>
      </c>
      <c r="D72" s="8">
        <v>3314</v>
      </c>
      <c r="E72" s="8"/>
      <c r="F72" s="8"/>
      <c r="G72" s="8"/>
      <c r="H72" s="8">
        <f t="shared" si="7"/>
        <v>3314</v>
      </c>
      <c r="I72">
        <f t="shared" si="0"/>
        <v>0.24588217836474255</v>
      </c>
    </row>
    <row r="73" spans="1:9" x14ac:dyDescent="0.25">
      <c r="A73" s="69"/>
      <c r="B73" s="71"/>
      <c r="C73" s="13"/>
      <c r="D73" s="13"/>
      <c r="E73" s="13"/>
      <c r="F73" s="13"/>
      <c r="G73" s="13"/>
      <c r="H73" s="13"/>
    </row>
    <row r="74" spans="1:9" x14ac:dyDescent="0.25">
      <c r="A74" s="32" t="s">
        <v>330</v>
      </c>
      <c r="B74" s="33"/>
      <c r="C74" s="33"/>
      <c r="D74" s="33"/>
      <c r="E74" s="33"/>
      <c r="F74" s="33"/>
      <c r="G74" s="33"/>
      <c r="H74" s="33"/>
    </row>
    <row r="75" spans="1:9" x14ac:dyDescent="0.25">
      <c r="A75" s="52" t="s">
        <v>331</v>
      </c>
      <c r="B75" s="9" t="s">
        <v>325</v>
      </c>
      <c r="C75" s="8">
        <v>2900</v>
      </c>
      <c r="D75" s="8">
        <v>2425</v>
      </c>
      <c r="E75" s="8"/>
      <c r="F75" s="8"/>
      <c r="G75" s="8"/>
      <c r="H75" s="8">
        <f t="shared" ref="H75:H79" si="8">SUM(D75:G75)</f>
        <v>2425</v>
      </c>
      <c r="I75">
        <f t="shared" si="0"/>
        <v>0.83620689655172409</v>
      </c>
    </row>
    <row r="76" spans="1:9" ht="30" x14ac:dyDescent="0.25">
      <c r="A76" s="52" t="s">
        <v>332</v>
      </c>
      <c r="B76" s="9" t="s">
        <v>326</v>
      </c>
      <c r="C76" s="8">
        <v>980</v>
      </c>
      <c r="D76" s="8">
        <v>356</v>
      </c>
      <c r="E76" s="8"/>
      <c r="F76" s="8"/>
      <c r="G76" s="8"/>
      <c r="H76" s="8">
        <f t="shared" si="8"/>
        <v>356</v>
      </c>
      <c r="I76">
        <f t="shared" si="0"/>
        <v>0.36326530612244901</v>
      </c>
    </row>
    <row r="77" spans="1:9" ht="30" x14ac:dyDescent="0.25">
      <c r="A77" s="52" t="s">
        <v>333</v>
      </c>
      <c r="B77" s="9" t="s">
        <v>326</v>
      </c>
      <c r="C77" s="8">
        <v>130</v>
      </c>
      <c r="D77" s="8">
        <v>6</v>
      </c>
      <c r="E77" s="8"/>
      <c r="F77" s="8"/>
      <c r="G77" s="8"/>
      <c r="H77" s="8">
        <f t="shared" si="8"/>
        <v>6</v>
      </c>
      <c r="I77">
        <f t="shared" si="0"/>
        <v>4.6153846153846156E-2</v>
      </c>
    </row>
    <row r="78" spans="1:9" x14ac:dyDescent="0.25">
      <c r="A78" s="52" t="s">
        <v>334</v>
      </c>
      <c r="B78" s="10" t="s">
        <v>327</v>
      </c>
      <c r="C78" s="8">
        <v>3300</v>
      </c>
      <c r="D78" s="8">
        <v>2525</v>
      </c>
      <c r="E78" s="8"/>
      <c r="F78" s="8"/>
      <c r="G78" s="8"/>
      <c r="H78" s="8">
        <f t="shared" si="8"/>
        <v>2525</v>
      </c>
      <c r="I78">
        <f t="shared" si="0"/>
        <v>0.76515151515151514</v>
      </c>
    </row>
    <row r="79" spans="1:9" ht="30" x14ac:dyDescent="0.25">
      <c r="A79" s="52" t="s">
        <v>346</v>
      </c>
      <c r="B79" s="10" t="s">
        <v>328</v>
      </c>
      <c r="C79" s="8">
        <v>2981</v>
      </c>
      <c r="D79" s="8">
        <v>1346</v>
      </c>
      <c r="E79" s="8"/>
      <c r="F79" s="8"/>
      <c r="G79" s="8"/>
      <c r="H79" s="8">
        <f t="shared" si="8"/>
        <v>1346</v>
      </c>
      <c r="I79">
        <f t="shared" si="0"/>
        <v>0.45152633344515264</v>
      </c>
    </row>
    <row r="80" spans="1:9" x14ac:dyDescent="0.25">
      <c r="A80" s="69"/>
      <c r="B80" s="71"/>
      <c r="C80" s="13"/>
      <c r="D80" s="13"/>
      <c r="E80" s="13"/>
      <c r="F80" s="13"/>
      <c r="G80" s="13"/>
      <c r="H80" s="13"/>
    </row>
    <row r="81" spans="1:10" x14ac:dyDescent="0.25">
      <c r="A81" s="32" t="s">
        <v>344</v>
      </c>
      <c r="B81" s="33"/>
      <c r="C81" s="33"/>
      <c r="D81" s="33"/>
      <c r="E81" s="33"/>
      <c r="F81" s="33"/>
      <c r="G81" s="33"/>
      <c r="H81" s="33"/>
    </row>
    <row r="82" spans="1:10" x14ac:dyDescent="0.25">
      <c r="A82" s="52" t="s">
        <v>331</v>
      </c>
      <c r="B82" s="9" t="s">
        <v>325</v>
      </c>
      <c r="C82" s="8">
        <v>44</v>
      </c>
      <c r="D82" s="8">
        <v>81</v>
      </c>
      <c r="E82" s="8"/>
      <c r="F82" s="8"/>
      <c r="G82" s="8"/>
      <c r="H82" s="8">
        <f t="shared" ref="H82:H86" si="9">SUM(D82:G82)</f>
        <v>81</v>
      </c>
      <c r="I82">
        <f t="shared" ref="I82:I86" si="10">IF(C82="","",IFERROR(H82/C82,0))</f>
        <v>1.8409090909090908</v>
      </c>
    </row>
    <row r="83" spans="1:10" ht="30" x14ac:dyDescent="0.25">
      <c r="A83" s="52" t="s">
        <v>332</v>
      </c>
      <c r="B83" s="9" t="s">
        <v>326</v>
      </c>
      <c r="C83" s="8">
        <v>21</v>
      </c>
      <c r="D83" s="8">
        <v>65</v>
      </c>
      <c r="E83" s="8"/>
      <c r="F83" s="8"/>
      <c r="G83" s="8"/>
      <c r="H83" s="8">
        <f t="shared" si="9"/>
        <v>65</v>
      </c>
      <c r="I83">
        <f t="shared" si="10"/>
        <v>3.0952380952380953</v>
      </c>
    </row>
    <row r="84" spans="1:10" ht="30" x14ac:dyDescent="0.25">
      <c r="A84" s="52" t="s">
        <v>333</v>
      </c>
      <c r="B84" s="9" t="s">
        <v>326</v>
      </c>
      <c r="C84" s="8">
        <v>11</v>
      </c>
      <c r="D84" s="8">
        <v>0</v>
      </c>
      <c r="E84" s="8"/>
      <c r="F84" s="8"/>
      <c r="G84" s="8"/>
      <c r="H84" s="8">
        <f t="shared" si="9"/>
        <v>0</v>
      </c>
      <c r="I84">
        <f t="shared" si="10"/>
        <v>0</v>
      </c>
    </row>
    <row r="85" spans="1:10" x14ac:dyDescent="0.25">
      <c r="A85" s="52" t="s">
        <v>334</v>
      </c>
      <c r="B85" s="10" t="s">
        <v>327</v>
      </c>
      <c r="C85" s="8">
        <v>45</v>
      </c>
      <c r="D85" s="8">
        <v>42</v>
      </c>
      <c r="E85" s="8"/>
      <c r="F85" s="8"/>
      <c r="G85" s="8"/>
      <c r="H85" s="8">
        <f t="shared" si="9"/>
        <v>42</v>
      </c>
      <c r="I85">
        <f t="shared" si="10"/>
        <v>0.93333333333333335</v>
      </c>
    </row>
    <row r="86" spans="1:10" ht="30" x14ac:dyDescent="0.25">
      <c r="A86" s="52" t="s">
        <v>347</v>
      </c>
      <c r="B86" s="10" t="s">
        <v>328</v>
      </c>
      <c r="C86" s="8">
        <v>45</v>
      </c>
      <c r="D86" s="8">
        <v>51</v>
      </c>
      <c r="E86" s="8"/>
      <c r="F86" s="8"/>
      <c r="G86" s="8"/>
      <c r="H86" s="8">
        <f t="shared" si="9"/>
        <v>51</v>
      </c>
      <c r="I86">
        <f t="shared" si="10"/>
        <v>1.1333333333333333</v>
      </c>
    </row>
    <row r="87" spans="1:10" x14ac:dyDescent="0.25">
      <c r="A87" s="47"/>
      <c r="B87" s="48"/>
      <c r="C87" s="13"/>
      <c r="D87" s="13"/>
      <c r="E87" s="13"/>
      <c r="F87" s="13"/>
      <c r="G87" s="13"/>
      <c r="H87" s="13"/>
      <c r="I87" t="str">
        <f t="shared" si="0"/>
        <v/>
      </c>
    </row>
    <row r="88" spans="1:10" x14ac:dyDescent="0.25">
      <c r="A88" s="40" t="s">
        <v>9</v>
      </c>
      <c r="I88" t="str">
        <f t="shared" si="0"/>
        <v/>
      </c>
    </row>
    <row r="89" spans="1:10" x14ac:dyDescent="0.25">
      <c r="A89" s="32" t="s">
        <v>46</v>
      </c>
      <c r="B89" s="33"/>
      <c r="C89" s="33"/>
      <c r="D89" s="33"/>
      <c r="E89" s="33"/>
      <c r="F89" s="33"/>
      <c r="G89" s="33"/>
      <c r="H89" s="33"/>
      <c r="I89" t="str">
        <f t="shared" si="0"/>
        <v/>
      </c>
    </row>
    <row r="90" spans="1:10" ht="39" customHeight="1" x14ac:dyDescent="0.25">
      <c r="A90" s="51" t="s">
        <v>173</v>
      </c>
      <c r="B90" s="54" t="s">
        <v>175</v>
      </c>
      <c r="C90" s="8">
        <v>7653</v>
      </c>
      <c r="D90" s="8">
        <v>2390</v>
      </c>
      <c r="E90" s="8"/>
      <c r="F90" s="8"/>
      <c r="G90" s="8"/>
      <c r="H90" s="8">
        <f>SUM(D90:G90)</f>
        <v>2390</v>
      </c>
      <c r="I90">
        <f t="shared" si="0"/>
        <v>0.31229583169998693</v>
      </c>
    </row>
    <row r="91" spans="1:10" ht="30.75" customHeight="1" x14ac:dyDescent="0.25">
      <c r="A91" s="51" t="s">
        <v>174</v>
      </c>
      <c r="B91" s="53" t="s">
        <v>176</v>
      </c>
      <c r="C91" s="8">
        <v>140</v>
      </c>
      <c r="D91" s="8">
        <v>23</v>
      </c>
      <c r="E91" s="8"/>
      <c r="F91" s="8"/>
      <c r="G91" s="8"/>
      <c r="H91" s="8">
        <f>SUM(D91:G91)</f>
        <v>23</v>
      </c>
      <c r="I91">
        <f t="shared" si="0"/>
        <v>0.16428571428571428</v>
      </c>
    </row>
    <row r="92" spans="1:10" x14ac:dyDescent="0.25">
      <c r="I92" t="str">
        <f t="shared" si="0"/>
        <v/>
      </c>
    </row>
    <row r="93" spans="1:10" x14ac:dyDescent="0.25">
      <c r="A93" s="32" t="s">
        <v>47</v>
      </c>
      <c r="B93" s="33"/>
      <c r="C93" s="33"/>
      <c r="D93" s="33"/>
      <c r="E93" s="33"/>
      <c r="F93" s="33"/>
      <c r="G93" s="33"/>
      <c r="H93" s="33"/>
      <c r="I93" t="str">
        <f t="shared" si="0"/>
        <v/>
      </c>
    </row>
    <row r="94" spans="1:10" x14ac:dyDescent="0.25">
      <c r="A94" s="52" t="s">
        <v>178</v>
      </c>
      <c r="B94" s="53" t="s">
        <v>177</v>
      </c>
      <c r="C94" s="8">
        <v>2782</v>
      </c>
      <c r="D94" s="8">
        <v>841</v>
      </c>
      <c r="E94" s="8"/>
      <c r="F94" s="8"/>
      <c r="G94" s="8"/>
      <c r="H94" s="8">
        <f>SUM(D94:G94)</f>
        <v>841</v>
      </c>
      <c r="I94">
        <f t="shared" si="0"/>
        <v>0.30230050323508267</v>
      </c>
    </row>
    <row r="95" spans="1:10" ht="30" customHeight="1" x14ac:dyDescent="0.25">
      <c r="A95" s="51" t="s">
        <v>179</v>
      </c>
      <c r="B95" s="53" t="s">
        <v>10</v>
      </c>
      <c r="C95" s="8">
        <v>4</v>
      </c>
      <c r="D95" s="8">
        <v>0</v>
      </c>
      <c r="E95" s="8"/>
      <c r="F95" s="8"/>
      <c r="G95" s="8"/>
      <c r="H95" s="8">
        <f>SUM(D95:G95)</f>
        <v>0</v>
      </c>
      <c r="I95">
        <f t="shared" si="0"/>
        <v>0</v>
      </c>
    </row>
    <row r="96" spans="1:10" ht="29.25" customHeight="1" x14ac:dyDescent="0.25">
      <c r="A96" s="51" t="s">
        <v>180</v>
      </c>
      <c r="B96" s="53" t="s">
        <v>182</v>
      </c>
      <c r="C96" s="8">
        <v>172</v>
      </c>
      <c r="D96" s="8">
        <v>8</v>
      </c>
      <c r="E96" s="8"/>
      <c r="F96" s="8"/>
      <c r="G96" s="8"/>
      <c r="H96" s="8">
        <f>SUM(D96:G96)</f>
        <v>8</v>
      </c>
      <c r="I96">
        <f t="shared" si="0"/>
        <v>4.6511627906976744E-2</v>
      </c>
      <c r="J96" s="30"/>
    </row>
    <row r="97" spans="1:9" ht="31.5" customHeight="1" x14ac:dyDescent="0.25">
      <c r="A97" s="51" t="s">
        <v>181</v>
      </c>
      <c r="B97" s="53" t="s">
        <v>183</v>
      </c>
      <c r="C97" s="8">
        <v>38</v>
      </c>
      <c r="D97" s="8">
        <v>12</v>
      </c>
      <c r="E97" s="8"/>
      <c r="F97" s="8"/>
      <c r="G97" s="8"/>
      <c r="H97" s="8">
        <f>SUM(D97:G97)</f>
        <v>12</v>
      </c>
      <c r="I97">
        <f t="shared" si="0"/>
        <v>0.31578947368421051</v>
      </c>
    </row>
    <row r="98" spans="1:9" x14ac:dyDescent="0.25">
      <c r="I98" t="str">
        <f t="shared" si="0"/>
        <v/>
      </c>
    </row>
    <row r="99" spans="1:9" x14ac:dyDescent="0.25">
      <c r="A99" s="32" t="s">
        <v>48</v>
      </c>
      <c r="B99" s="33"/>
      <c r="C99" s="33"/>
      <c r="D99" s="33"/>
      <c r="E99" s="33"/>
      <c r="F99" s="33"/>
      <c r="G99" s="33"/>
      <c r="H99" s="33"/>
      <c r="I99" t="str">
        <f t="shared" si="0"/>
        <v/>
      </c>
    </row>
    <row r="100" spans="1:9" ht="18.75" customHeight="1" x14ac:dyDescent="0.25">
      <c r="A100" s="52" t="s">
        <v>186</v>
      </c>
      <c r="B100" s="53" t="s">
        <v>184</v>
      </c>
      <c r="C100" s="8">
        <v>20000</v>
      </c>
      <c r="D100" s="8">
        <v>5125</v>
      </c>
      <c r="E100" s="8"/>
      <c r="F100" s="8"/>
      <c r="G100" s="8"/>
      <c r="H100" s="8">
        <f>SUM(D100:G100)</f>
        <v>5125</v>
      </c>
      <c r="I100">
        <f t="shared" si="0"/>
        <v>0.25624999999999998</v>
      </c>
    </row>
    <row r="101" spans="1:9" ht="18.75" customHeight="1" x14ac:dyDescent="0.25">
      <c r="A101" s="68"/>
      <c r="B101" s="70"/>
      <c r="C101" s="13"/>
      <c r="D101" s="13"/>
      <c r="E101" s="13"/>
      <c r="F101" s="13"/>
      <c r="G101" s="13"/>
      <c r="H101" s="13"/>
      <c r="I101" t="str">
        <f t="shared" si="0"/>
        <v/>
      </c>
    </row>
    <row r="102" spans="1:9" ht="18.75" customHeight="1" x14ac:dyDescent="0.25">
      <c r="A102" s="32" t="s">
        <v>302</v>
      </c>
      <c r="B102" s="33"/>
      <c r="C102" s="33"/>
      <c r="D102" s="33"/>
      <c r="E102" s="33"/>
      <c r="F102" s="33"/>
      <c r="G102" s="33"/>
      <c r="H102" s="33"/>
      <c r="I102" t="str">
        <f t="shared" si="0"/>
        <v/>
      </c>
    </row>
    <row r="103" spans="1:9" ht="18.75" customHeight="1" x14ac:dyDescent="0.25">
      <c r="A103" s="52" t="s">
        <v>189</v>
      </c>
      <c r="B103" s="58" t="s">
        <v>168</v>
      </c>
      <c r="C103" s="8">
        <v>48000</v>
      </c>
      <c r="D103" s="8">
        <v>58144</v>
      </c>
      <c r="E103" s="8"/>
      <c r="F103" s="8"/>
      <c r="G103" s="8"/>
      <c r="H103" s="8">
        <f>SUM(D103:G103)</f>
        <v>58144</v>
      </c>
      <c r="I103">
        <f t="shared" si="0"/>
        <v>1.2113333333333334</v>
      </c>
    </row>
    <row r="104" spans="1:9" ht="18.75" customHeight="1" x14ac:dyDescent="0.25">
      <c r="A104" s="52" t="s">
        <v>190</v>
      </c>
      <c r="B104" s="58" t="s">
        <v>185</v>
      </c>
      <c r="C104" s="8">
        <v>37720</v>
      </c>
      <c r="D104" s="8">
        <v>10351</v>
      </c>
      <c r="E104" s="8"/>
      <c r="F104" s="8"/>
      <c r="G104" s="8"/>
      <c r="H104" s="8">
        <f t="shared" ref="H104" si="11">SUM(D104:G104)</f>
        <v>10351</v>
      </c>
      <c r="I104">
        <f t="shared" si="0"/>
        <v>0.2744167550371156</v>
      </c>
    </row>
    <row r="105" spans="1:9" ht="18.75" customHeight="1" x14ac:dyDescent="0.25">
      <c r="I105" t="str">
        <f t="shared" si="0"/>
        <v/>
      </c>
    </row>
    <row r="106" spans="1:9" ht="18.75" customHeight="1" x14ac:dyDescent="0.25">
      <c r="A106" s="32" t="s">
        <v>301</v>
      </c>
      <c r="B106" s="33"/>
      <c r="C106" s="33"/>
      <c r="D106" s="33"/>
      <c r="E106" s="33"/>
      <c r="F106" s="33"/>
      <c r="G106" s="33"/>
      <c r="H106" s="33"/>
      <c r="I106" t="str">
        <f t="shared" si="0"/>
        <v/>
      </c>
    </row>
    <row r="107" spans="1:9" ht="18.75" customHeight="1" x14ac:dyDescent="0.25">
      <c r="A107" s="52" t="s">
        <v>243</v>
      </c>
      <c r="B107" s="58" t="s">
        <v>185</v>
      </c>
      <c r="C107" s="8">
        <v>122000</v>
      </c>
      <c r="D107" s="8">
        <v>24571</v>
      </c>
      <c r="E107" s="8"/>
      <c r="F107" s="8"/>
      <c r="G107" s="8"/>
      <c r="H107" s="8">
        <f>SUM(D107:G107)</f>
        <v>24571</v>
      </c>
      <c r="I107">
        <f t="shared" si="0"/>
        <v>0.20140163934426231</v>
      </c>
    </row>
    <row r="108" spans="1:9" ht="18.75" customHeight="1" x14ac:dyDescent="0.25">
      <c r="A108" s="52" t="s">
        <v>188</v>
      </c>
      <c r="B108" s="58" t="s">
        <v>168</v>
      </c>
      <c r="C108" s="8">
        <v>61920</v>
      </c>
      <c r="D108" s="8">
        <v>14602</v>
      </c>
      <c r="E108" s="8"/>
      <c r="F108" s="8"/>
      <c r="G108" s="8"/>
      <c r="H108" s="8">
        <f>SUM(D108:G108)</f>
        <v>14602</v>
      </c>
      <c r="I108">
        <f t="shared" si="0"/>
        <v>0.23582041343669249</v>
      </c>
    </row>
    <row r="109" spans="1:9" ht="18.75" customHeight="1" x14ac:dyDescent="0.25">
      <c r="A109" s="68"/>
      <c r="B109" s="70"/>
      <c r="C109" s="13"/>
      <c r="D109" s="13"/>
      <c r="E109" s="13"/>
      <c r="F109" s="13"/>
      <c r="G109" s="13"/>
      <c r="H109" s="13"/>
      <c r="I109" t="str">
        <f t="shared" si="0"/>
        <v/>
      </c>
    </row>
    <row r="110" spans="1:9" x14ac:dyDescent="0.25">
      <c r="A110" s="32" t="s">
        <v>139</v>
      </c>
      <c r="B110" s="33"/>
      <c r="C110" s="33"/>
      <c r="D110" s="33"/>
      <c r="E110" s="33"/>
      <c r="F110" s="33"/>
      <c r="G110" s="33"/>
      <c r="H110" s="33"/>
      <c r="I110" t="str">
        <f t="shared" si="0"/>
        <v/>
      </c>
    </row>
    <row r="111" spans="1:9" ht="18" customHeight="1" x14ac:dyDescent="0.25">
      <c r="A111" s="52" t="s">
        <v>189</v>
      </c>
      <c r="B111" s="55" t="s">
        <v>168</v>
      </c>
      <c r="C111" s="8">
        <v>102000</v>
      </c>
      <c r="D111" s="8">
        <v>34364</v>
      </c>
      <c r="E111" s="8"/>
      <c r="F111" s="8"/>
      <c r="G111" s="8"/>
      <c r="H111" s="8">
        <f>SUM(D111:G111)</f>
        <v>34364</v>
      </c>
      <c r="I111">
        <f t="shared" si="0"/>
        <v>0.33690196078431373</v>
      </c>
    </row>
    <row r="112" spans="1:9" ht="18.75" customHeight="1" x14ac:dyDescent="0.25">
      <c r="A112" s="52" t="s">
        <v>190</v>
      </c>
      <c r="B112" s="53" t="s">
        <v>185</v>
      </c>
      <c r="C112" s="8">
        <v>24160</v>
      </c>
      <c r="D112" s="8">
        <v>3016</v>
      </c>
      <c r="E112" s="8"/>
      <c r="F112" s="8"/>
      <c r="G112" s="8"/>
      <c r="H112" s="8">
        <f>SUM(D112:G112)</f>
        <v>3016</v>
      </c>
      <c r="I112">
        <f t="shared" si="0"/>
        <v>0.12483443708609271</v>
      </c>
    </row>
    <row r="113" spans="1:9" x14ac:dyDescent="0.25">
      <c r="I113" t="str">
        <f t="shared" si="0"/>
        <v/>
      </c>
    </row>
    <row r="114" spans="1:9" x14ac:dyDescent="0.25">
      <c r="A114" s="32" t="s">
        <v>140</v>
      </c>
      <c r="B114" s="33"/>
      <c r="C114" s="33"/>
      <c r="D114" s="33"/>
      <c r="E114" s="33"/>
      <c r="F114" s="33"/>
      <c r="G114" s="33"/>
      <c r="H114" s="33"/>
      <c r="I114" t="str">
        <f t="shared" si="0"/>
        <v/>
      </c>
    </row>
    <row r="115" spans="1:9" ht="18.75" customHeight="1" x14ac:dyDescent="0.25">
      <c r="A115" s="52" t="s">
        <v>188</v>
      </c>
      <c r="B115" s="53" t="s">
        <v>168</v>
      </c>
      <c r="C115" s="8">
        <v>97200</v>
      </c>
      <c r="D115" s="8">
        <v>26438</v>
      </c>
      <c r="E115" s="8"/>
      <c r="F115" s="8"/>
      <c r="G115" s="8"/>
      <c r="H115" s="8">
        <f>SUM(D115:G115)</f>
        <v>26438</v>
      </c>
      <c r="I115">
        <f t="shared" ref="I115:I175" si="12">IF(C115="","",IFERROR(H115/C115,0))</f>
        <v>0.27199588477366254</v>
      </c>
    </row>
    <row r="116" spans="1:9" ht="18.75" customHeight="1" x14ac:dyDescent="0.25">
      <c r="A116" s="52" t="s">
        <v>187</v>
      </c>
      <c r="B116" s="53" t="s">
        <v>185</v>
      </c>
      <c r="C116" s="8">
        <v>80800</v>
      </c>
      <c r="D116" s="8">
        <v>21896</v>
      </c>
      <c r="E116" s="8"/>
      <c r="F116" s="8"/>
      <c r="G116" s="8"/>
      <c r="H116" s="8">
        <f>SUM(D116:G116)</f>
        <v>21896</v>
      </c>
      <c r="I116">
        <f t="shared" si="12"/>
        <v>0.27099009900990101</v>
      </c>
    </row>
    <row r="117" spans="1:9" x14ac:dyDescent="0.25">
      <c r="I117" t="str">
        <f t="shared" si="12"/>
        <v/>
      </c>
    </row>
    <row r="118" spans="1:9" x14ac:dyDescent="0.25">
      <c r="A118" s="32" t="s">
        <v>145</v>
      </c>
      <c r="B118" s="33"/>
      <c r="C118" s="33"/>
      <c r="D118" s="33"/>
      <c r="E118" s="33"/>
      <c r="F118" s="33"/>
      <c r="G118" s="33"/>
      <c r="H118" s="33"/>
      <c r="I118" t="str">
        <f t="shared" si="12"/>
        <v/>
      </c>
    </row>
    <row r="119" spans="1:9" x14ac:dyDescent="0.25">
      <c r="A119" s="52" t="s">
        <v>189</v>
      </c>
      <c r="B119" s="53" t="s">
        <v>168</v>
      </c>
      <c r="C119" s="8">
        <v>92196</v>
      </c>
      <c r="D119" s="8">
        <v>23035</v>
      </c>
      <c r="E119" s="8"/>
      <c r="F119" s="8"/>
      <c r="G119" s="8"/>
      <c r="H119" s="8">
        <f t="shared" ref="H119:H120" si="13">SUM(D119:G119)</f>
        <v>23035</v>
      </c>
      <c r="I119">
        <f t="shared" si="12"/>
        <v>0.24984814959434248</v>
      </c>
    </row>
    <row r="120" spans="1:9" x14ac:dyDescent="0.25">
      <c r="A120" s="52" t="s">
        <v>309</v>
      </c>
      <c r="B120" s="53" t="s">
        <v>185</v>
      </c>
      <c r="C120" s="8">
        <v>40912</v>
      </c>
      <c r="D120" s="8">
        <v>10198</v>
      </c>
      <c r="E120" s="8"/>
      <c r="F120" s="8"/>
      <c r="G120" s="8"/>
      <c r="H120" s="8">
        <f t="shared" si="13"/>
        <v>10198</v>
      </c>
      <c r="I120">
        <f t="shared" si="12"/>
        <v>0.24926671881110676</v>
      </c>
    </row>
    <row r="121" spans="1:9" x14ac:dyDescent="0.25">
      <c r="A121" s="11"/>
      <c r="B121" s="12"/>
      <c r="C121" s="13"/>
      <c r="D121" s="13"/>
      <c r="E121" s="13"/>
      <c r="F121" s="13"/>
      <c r="G121" s="13"/>
      <c r="H121" s="13"/>
      <c r="I121" t="str">
        <f t="shared" si="12"/>
        <v/>
      </c>
    </row>
    <row r="122" spans="1:9" x14ac:dyDescent="0.25">
      <c r="A122" s="45" t="s">
        <v>146</v>
      </c>
      <c r="B122" s="46"/>
      <c r="C122" s="44"/>
      <c r="D122" s="44"/>
      <c r="E122" s="44"/>
      <c r="F122" s="44"/>
      <c r="G122" s="44"/>
      <c r="H122" s="44"/>
      <c r="I122" t="str">
        <f t="shared" si="12"/>
        <v/>
      </c>
    </row>
    <row r="123" spans="1:9" x14ac:dyDescent="0.25">
      <c r="A123" s="52" t="s">
        <v>187</v>
      </c>
      <c r="B123" s="53" t="s">
        <v>185</v>
      </c>
      <c r="C123" s="8">
        <v>16484</v>
      </c>
      <c r="D123" s="8">
        <v>4102</v>
      </c>
      <c r="E123" s="8"/>
      <c r="F123" s="8"/>
      <c r="G123" s="8"/>
      <c r="H123" s="8">
        <f t="shared" ref="H123:H124" si="14">SUM(D123:G123)</f>
        <v>4102</v>
      </c>
      <c r="I123">
        <f t="shared" si="12"/>
        <v>0.2488473671438971</v>
      </c>
    </row>
    <row r="124" spans="1:9" x14ac:dyDescent="0.25">
      <c r="A124" s="52" t="s">
        <v>188</v>
      </c>
      <c r="B124" s="53" t="s">
        <v>168</v>
      </c>
      <c r="C124" s="8">
        <v>36232</v>
      </c>
      <c r="D124" s="8">
        <v>9039</v>
      </c>
      <c r="E124" s="8"/>
      <c r="F124" s="8"/>
      <c r="G124" s="8"/>
      <c r="H124" s="8">
        <f t="shared" si="14"/>
        <v>9039</v>
      </c>
      <c r="I124">
        <f t="shared" si="12"/>
        <v>0.24947560167807464</v>
      </c>
    </row>
    <row r="125" spans="1:9" x14ac:dyDescent="0.25">
      <c r="A125" s="11"/>
      <c r="B125" s="12"/>
      <c r="C125" s="13"/>
      <c r="D125" s="13"/>
      <c r="E125" s="13"/>
      <c r="F125" s="13"/>
      <c r="G125" s="13"/>
      <c r="H125" s="13"/>
      <c r="I125" t="str">
        <f t="shared" si="12"/>
        <v/>
      </c>
    </row>
    <row r="126" spans="1:9" x14ac:dyDescent="0.25">
      <c r="A126" s="32" t="s">
        <v>337</v>
      </c>
      <c r="B126" s="33"/>
      <c r="C126" s="33"/>
      <c r="D126" s="33"/>
      <c r="E126" s="33"/>
      <c r="F126" s="33"/>
      <c r="G126" s="33"/>
      <c r="H126" s="33"/>
      <c r="I126" t="str">
        <f t="shared" si="12"/>
        <v/>
      </c>
    </row>
    <row r="127" spans="1:9" ht="27" customHeight="1" x14ac:dyDescent="0.25">
      <c r="A127" s="52" t="s">
        <v>191</v>
      </c>
      <c r="B127" s="53" t="s">
        <v>192</v>
      </c>
      <c r="C127" s="8">
        <v>5120</v>
      </c>
      <c r="D127" s="8">
        <v>1268</v>
      </c>
      <c r="E127" s="8"/>
      <c r="F127" s="8"/>
      <c r="G127" s="8"/>
      <c r="H127" s="8">
        <f>SUM(D127:G127)</f>
        <v>1268</v>
      </c>
      <c r="I127">
        <f t="shared" si="12"/>
        <v>0.24765624999999999</v>
      </c>
    </row>
    <row r="128" spans="1:9" x14ac:dyDescent="0.25">
      <c r="I128" t="str">
        <f t="shared" si="12"/>
        <v/>
      </c>
    </row>
    <row r="129" spans="1:9" x14ac:dyDescent="0.25">
      <c r="A129" s="32" t="s">
        <v>148</v>
      </c>
      <c r="B129" s="33"/>
      <c r="C129" s="33"/>
      <c r="D129" s="33"/>
      <c r="E129" s="33"/>
      <c r="F129" s="33"/>
      <c r="G129" s="33"/>
      <c r="H129" s="33"/>
      <c r="I129" t="str">
        <f t="shared" si="12"/>
        <v/>
      </c>
    </row>
    <row r="130" spans="1:9" x14ac:dyDescent="0.25">
      <c r="A130" s="52" t="s">
        <v>189</v>
      </c>
      <c r="B130" s="53" t="s">
        <v>168</v>
      </c>
      <c r="C130" s="8">
        <v>17500</v>
      </c>
      <c r="D130" s="8">
        <v>4356</v>
      </c>
      <c r="E130" s="8"/>
      <c r="F130" s="8"/>
      <c r="G130" s="8"/>
      <c r="H130" s="8">
        <f t="shared" ref="H130:H131" si="15">SUM(D130:G130)</f>
        <v>4356</v>
      </c>
      <c r="I130">
        <f t="shared" si="12"/>
        <v>0.24891428571428573</v>
      </c>
    </row>
    <row r="131" spans="1:9" x14ac:dyDescent="0.25">
      <c r="A131" s="52" t="s">
        <v>190</v>
      </c>
      <c r="B131" s="53" t="s">
        <v>185</v>
      </c>
      <c r="C131" s="8">
        <v>5500</v>
      </c>
      <c r="D131" s="8">
        <v>1472</v>
      </c>
      <c r="E131" s="8"/>
      <c r="F131" s="8"/>
      <c r="G131" s="8"/>
      <c r="H131" s="8">
        <f t="shared" si="15"/>
        <v>1472</v>
      </c>
      <c r="I131">
        <f t="shared" si="12"/>
        <v>0.26763636363636362</v>
      </c>
    </row>
    <row r="132" spans="1:9" x14ac:dyDescent="0.25">
      <c r="A132" s="11"/>
      <c r="B132" s="12"/>
      <c r="C132" s="13"/>
      <c r="D132" s="13"/>
      <c r="E132" s="13"/>
      <c r="F132" s="13"/>
      <c r="G132" s="13"/>
      <c r="H132" s="13"/>
      <c r="I132" t="str">
        <f t="shared" si="12"/>
        <v/>
      </c>
    </row>
    <row r="133" spans="1:9" x14ac:dyDescent="0.25">
      <c r="A133" s="45" t="s">
        <v>149</v>
      </c>
      <c r="B133" s="46"/>
      <c r="C133" s="44"/>
      <c r="D133" s="44"/>
      <c r="E133" s="44"/>
      <c r="F133" s="44"/>
      <c r="G133" s="44"/>
      <c r="H133" s="44"/>
      <c r="I133" t="str">
        <f t="shared" si="12"/>
        <v/>
      </c>
    </row>
    <row r="134" spans="1:9" ht="18" customHeight="1" x14ac:dyDescent="0.25">
      <c r="A134" s="52" t="s">
        <v>187</v>
      </c>
      <c r="B134" s="53" t="s">
        <v>185</v>
      </c>
      <c r="C134" s="8">
        <v>100</v>
      </c>
      <c r="D134" s="8">
        <v>43</v>
      </c>
      <c r="E134" s="8"/>
      <c r="F134" s="8"/>
      <c r="G134" s="8"/>
      <c r="H134" s="8">
        <f t="shared" ref="H134:H135" si="16">SUM(D134:G134)</f>
        <v>43</v>
      </c>
      <c r="I134">
        <f t="shared" si="12"/>
        <v>0.43</v>
      </c>
    </row>
    <row r="135" spans="1:9" ht="18" customHeight="1" x14ac:dyDescent="0.25">
      <c r="A135" s="52" t="s">
        <v>188</v>
      </c>
      <c r="B135" s="53" t="s">
        <v>168</v>
      </c>
      <c r="C135" s="8">
        <v>3810</v>
      </c>
      <c r="D135" s="8">
        <v>628</v>
      </c>
      <c r="E135" s="8"/>
      <c r="F135" s="8"/>
      <c r="G135" s="8"/>
      <c r="H135" s="8">
        <f t="shared" si="16"/>
        <v>628</v>
      </c>
      <c r="I135">
        <f t="shared" si="12"/>
        <v>0.16482939632545932</v>
      </c>
    </row>
    <row r="136" spans="1:9" x14ac:dyDescent="0.25">
      <c r="A136" s="11"/>
      <c r="B136" s="12"/>
      <c r="C136" s="13"/>
      <c r="D136" s="13"/>
      <c r="E136" s="13"/>
      <c r="F136" s="13"/>
      <c r="G136" s="13"/>
      <c r="H136" s="13"/>
      <c r="I136" t="str">
        <f t="shared" si="12"/>
        <v/>
      </c>
    </row>
    <row r="137" spans="1:9" x14ac:dyDescent="0.25">
      <c r="A137" s="32" t="s">
        <v>142</v>
      </c>
      <c r="B137" s="33"/>
      <c r="C137" s="33"/>
      <c r="D137" s="33"/>
      <c r="E137" s="33"/>
      <c r="F137" s="33"/>
      <c r="G137" s="33"/>
      <c r="H137" s="33"/>
      <c r="I137" t="str">
        <f t="shared" si="12"/>
        <v/>
      </c>
    </row>
    <row r="138" spans="1:9" x14ac:dyDescent="0.25">
      <c r="A138" s="52" t="s">
        <v>189</v>
      </c>
      <c r="B138" s="53" t="s">
        <v>168</v>
      </c>
      <c r="C138" s="8">
        <v>14565</v>
      </c>
      <c r="D138" s="8">
        <v>4005</v>
      </c>
      <c r="E138" s="8"/>
      <c r="F138" s="8"/>
      <c r="G138" s="8"/>
      <c r="H138" s="8">
        <f t="shared" ref="H138:H139" si="17">SUM(D138:G138)</f>
        <v>4005</v>
      </c>
      <c r="I138">
        <f t="shared" si="12"/>
        <v>0.27497425334706488</v>
      </c>
    </row>
    <row r="139" spans="1:9" x14ac:dyDescent="0.25">
      <c r="A139" s="52" t="s">
        <v>190</v>
      </c>
      <c r="B139" s="53" t="s">
        <v>185</v>
      </c>
      <c r="C139" s="8">
        <v>4778</v>
      </c>
      <c r="D139" s="8">
        <v>1382</v>
      </c>
      <c r="E139" s="8"/>
      <c r="F139" s="8"/>
      <c r="G139" s="8"/>
      <c r="H139" s="8">
        <f t="shared" si="17"/>
        <v>1382</v>
      </c>
      <c r="I139">
        <f t="shared" si="12"/>
        <v>0.28924236082042698</v>
      </c>
    </row>
    <row r="140" spans="1:9" x14ac:dyDescent="0.25">
      <c r="A140" s="11"/>
      <c r="B140" s="12"/>
      <c r="C140" s="13"/>
      <c r="D140" s="13"/>
      <c r="E140" s="13"/>
      <c r="F140" s="13"/>
      <c r="G140" s="13"/>
      <c r="H140" s="13"/>
      <c r="I140" t="str">
        <f t="shared" si="12"/>
        <v/>
      </c>
    </row>
    <row r="141" spans="1:9" x14ac:dyDescent="0.25">
      <c r="A141" s="45" t="s">
        <v>143</v>
      </c>
      <c r="B141" s="46"/>
      <c r="C141" s="44"/>
      <c r="D141" s="44"/>
      <c r="E141" s="44"/>
      <c r="F141" s="44"/>
      <c r="G141" s="44"/>
      <c r="H141" s="44"/>
      <c r="I141" t="str">
        <f t="shared" si="12"/>
        <v/>
      </c>
    </row>
    <row r="142" spans="1:9" x14ac:dyDescent="0.25">
      <c r="A142" s="52" t="s">
        <v>187</v>
      </c>
      <c r="B142" s="53" t="s">
        <v>185</v>
      </c>
      <c r="C142" s="8">
        <v>4132</v>
      </c>
      <c r="D142" s="8">
        <v>1405</v>
      </c>
      <c r="E142" s="8"/>
      <c r="F142" s="8"/>
      <c r="G142" s="8"/>
      <c r="H142" s="8">
        <f t="shared" ref="H142:H143" si="18">SUM(D142:G142)</f>
        <v>1405</v>
      </c>
      <c r="I142">
        <f t="shared" si="12"/>
        <v>0.34002904162633107</v>
      </c>
    </row>
    <row r="143" spans="1:9" x14ac:dyDescent="0.25">
      <c r="A143" s="52" t="s">
        <v>188</v>
      </c>
      <c r="B143" s="53" t="s">
        <v>168</v>
      </c>
      <c r="C143" s="8">
        <v>12500</v>
      </c>
      <c r="D143" s="8">
        <v>3734</v>
      </c>
      <c r="E143" s="8"/>
      <c r="F143" s="8"/>
      <c r="G143" s="8"/>
      <c r="H143" s="8">
        <f t="shared" si="18"/>
        <v>3734</v>
      </c>
      <c r="I143">
        <f t="shared" si="12"/>
        <v>0.29871999999999999</v>
      </c>
    </row>
    <row r="144" spans="1:9" x14ac:dyDescent="0.25">
      <c r="A144" s="11"/>
      <c r="B144" s="12"/>
      <c r="C144" s="13"/>
      <c r="D144" s="13"/>
      <c r="E144" s="13"/>
      <c r="F144" s="13"/>
      <c r="G144" s="13"/>
      <c r="H144" s="13"/>
      <c r="I144" t="str">
        <f t="shared" si="12"/>
        <v/>
      </c>
    </row>
    <row r="145" spans="1:9" x14ac:dyDescent="0.25">
      <c r="A145" s="32" t="s">
        <v>49</v>
      </c>
      <c r="B145" s="33"/>
      <c r="C145" s="33"/>
      <c r="D145" s="33"/>
      <c r="E145" s="33"/>
      <c r="F145" s="33"/>
      <c r="G145" s="33"/>
      <c r="H145" s="33"/>
      <c r="I145" t="str">
        <f t="shared" si="12"/>
        <v/>
      </c>
    </row>
    <row r="146" spans="1:9" ht="30" customHeight="1" x14ac:dyDescent="0.25">
      <c r="A146" s="52" t="s">
        <v>193</v>
      </c>
      <c r="B146" s="53" t="s">
        <v>192</v>
      </c>
      <c r="C146" s="8">
        <v>16768</v>
      </c>
      <c r="D146" s="8">
        <v>3770</v>
      </c>
      <c r="E146" s="8"/>
      <c r="F146" s="8"/>
      <c r="G146" s="8"/>
      <c r="H146" s="8">
        <f>SUM(D146:G146)</f>
        <v>3770</v>
      </c>
      <c r="I146">
        <f t="shared" si="12"/>
        <v>0.22483301526717558</v>
      </c>
    </row>
    <row r="147" spans="1:9" x14ac:dyDescent="0.25">
      <c r="I147" t="str">
        <f t="shared" si="12"/>
        <v/>
      </c>
    </row>
    <row r="148" spans="1:9" x14ac:dyDescent="0.25">
      <c r="A148" s="32" t="s">
        <v>50</v>
      </c>
      <c r="B148" s="33"/>
      <c r="C148" s="33"/>
      <c r="D148" s="33"/>
      <c r="E148" s="33"/>
      <c r="F148" s="33"/>
      <c r="G148" s="33"/>
      <c r="H148" s="33"/>
      <c r="I148" t="str">
        <f t="shared" si="12"/>
        <v/>
      </c>
    </row>
    <row r="149" spans="1:9" ht="23.25" x14ac:dyDescent="0.25">
      <c r="A149" s="52" t="s">
        <v>193</v>
      </c>
      <c r="B149" s="53" t="s">
        <v>192</v>
      </c>
      <c r="C149" s="8">
        <v>19324</v>
      </c>
      <c r="D149" s="8">
        <v>6728</v>
      </c>
      <c r="E149" s="8"/>
      <c r="F149" s="8"/>
      <c r="G149" s="8"/>
      <c r="H149" s="8">
        <f>SUM(D149:G149)</f>
        <v>6728</v>
      </c>
      <c r="I149">
        <f t="shared" si="12"/>
        <v>0.3481680811426206</v>
      </c>
    </row>
    <row r="150" spans="1:9" x14ac:dyDescent="0.25">
      <c r="I150" t="str">
        <f t="shared" si="12"/>
        <v/>
      </c>
    </row>
    <row r="151" spans="1:9" x14ac:dyDescent="0.25">
      <c r="A151" s="32" t="s">
        <v>338</v>
      </c>
      <c r="B151" s="33"/>
      <c r="C151" s="33"/>
      <c r="D151" s="33"/>
      <c r="E151" s="33"/>
      <c r="F151" s="33"/>
      <c r="G151" s="33"/>
      <c r="H151" s="33"/>
      <c r="I151" t="str">
        <f t="shared" si="12"/>
        <v/>
      </c>
    </row>
    <row r="152" spans="1:9" ht="23.25" x14ac:dyDescent="0.25">
      <c r="A152" s="52" t="s">
        <v>193</v>
      </c>
      <c r="B152" s="53" t="s">
        <v>192</v>
      </c>
      <c r="C152" s="8">
        <v>7128</v>
      </c>
      <c r="D152" s="8">
        <v>1823</v>
      </c>
      <c r="E152" s="8"/>
      <c r="F152" s="8"/>
      <c r="G152" s="8"/>
      <c r="H152" s="8">
        <f>SUM(D152:G152)</f>
        <v>1823</v>
      </c>
      <c r="I152">
        <f t="shared" si="12"/>
        <v>0.25575196408529743</v>
      </c>
    </row>
    <row r="153" spans="1:9" x14ac:dyDescent="0.25">
      <c r="I153" t="str">
        <f t="shared" si="12"/>
        <v/>
      </c>
    </row>
    <row r="154" spans="1:9" x14ac:dyDescent="0.25">
      <c r="A154" s="32" t="s">
        <v>54</v>
      </c>
      <c r="B154" s="33"/>
      <c r="C154" s="33"/>
      <c r="D154" s="33"/>
      <c r="E154" s="33"/>
      <c r="F154" s="33"/>
      <c r="G154" s="33"/>
      <c r="H154" s="33"/>
      <c r="I154" t="str">
        <f t="shared" si="12"/>
        <v/>
      </c>
    </row>
    <row r="155" spans="1:9" ht="45.75" x14ac:dyDescent="0.25">
      <c r="A155" s="51" t="s">
        <v>195</v>
      </c>
      <c r="B155" s="53" t="s">
        <v>194</v>
      </c>
      <c r="C155" s="8">
        <v>26</v>
      </c>
      <c r="D155" s="8">
        <v>5</v>
      </c>
      <c r="E155" s="8"/>
      <c r="F155" s="8"/>
      <c r="G155" s="8"/>
      <c r="H155" s="8">
        <f>SUM(D155:G155)</f>
        <v>5</v>
      </c>
      <c r="I155">
        <f t="shared" si="12"/>
        <v>0.19230769230769232</v>
      </c>
    </row>
    <row r="156" spans="1:9" x14ac:dyDescent="0.25">
      <c r="I156" t="str">
        <f t="shared" si="12"/>
        <v/>
      </c>
    </row>
    <row r="157" spans="1:9" x14ac:dyDescent="0.25">
      <c r="A157" s="32" t="s">
        <v>55</v>
      </c>
      <c r="B157" s="33"/>
      <c r="C157" s="33"/>
      <c r="D157" s="33"/>
      <c r="E157" s="33"/>
      <c r="F157" s="33"/>
      <c r="G157" s="33"/>
      <c r="H157" s="33"/>
      <c r="I157" t="str">
        <f t="shared" si="12"/>
        <v/>
      </c>
    </row>
    <row r="158" spans="1:9" ht="34.5" x14ac:dyDescent="0.25">
      <c r="A158" s="52" t="s">
        <v>198</v>
      </c>
      <c r="B158" s="53" t="s">
        <v>196</v>
      </c>
      <c r="C158" s="8">
        <v>2584</v>
      </c>
      <c r="D158" s="8">
        <v>657</v>
      </c>
      <c r="E158" s="8"/>
      <c r="F158" s="8"/>
      <c r="G158" s="8"/>
      <c r="H158" s="8">
        <f>SUM(D158:G158)</f>
        <v>657</v>
      </c>
      <c r="I158">
        <f t="shared" si="12"/>
        <v>0.25425696594427244</v>
      </c>
    </row>
    <row r="159" spans="1:9" ht="26.25" x14ac:dyDescent="0.25">
      <c r="A159" s="51" t="s">
        <v>199</v>
      </c>
      <c r="B159" s="53" t="s">
        <v>197</v>
      </c>
      <c r="C159" s="8">
        <v>11776</v>
      </c>
      <c r="D159" s="8">
        <v>3039</v>
      </c>
      <c r="E159" s="8"/>
      <c r="F159" s="8"/>
      <c r="G159" s="8"/>
      <c r="H159" s="8">
        <f>SUM(D159:G159)</f>
        <v>3039</v>
      </c>
      <c r="I159">
        <f t="shared" si="12"/>
        <v>0.25806725543478259</v>
      </c>
    </row>
    <row r="160" spans="1:9" x14ac:dyDescent="0.25">
      <c r="I160" t="str">
        <f t="shared" si="12"/>
        <v/>
      </c>
    </row>
    <row r="161" spans="1:9" x14ac:dyDescent="0.25">
      <c r="A161" s="32" t="s">
        <v>56</v>
      </c>
      <c r="B161" s="33"/>
      <c r="C161" s="33"/>
      <c r="D161" s="33"/>
      <c r="E161" s="33"/>
      <c r="F161" s="33"/>
      <c r="G161" s="33"/>
      <c r="H161" s="33"/>
      <c r="I161" t="str">
        <f t="shared" si="12"/>
        <v/>
      </c>
    </row>
    <row r="162" spans="1:9" ht="38.25" customHeight="1" x14ac:dyDescent="0.25">
      <c r="A162" s="52" t="s">
        <v>200</v>
      </c>
      <c r="B162" s="53" t="s">
        <v>196</v>
      </c>
      <c r="C162" s="8">
        <v>900</v>
      </c>
      <c r="D162" s="8">
        <v>204</v>
      </c>
      <c r="E162" s="8"/>
      <c r="F162" s="8"/>
      <c r="G162" s="8"/>
      <c r="H162" s="8">
        <f>SUM(D162:G162)</f>
        <v>204</v>
      </c>
      <c r="I162">
        <f t="shared" si="12"/>
        <v>0.22666666666666666</v>
      </c>
    </row>
    <row r="163" spans="1:9" ht="26.25" x14ac:dyDescent="0.25">
      <c r="A163" s="51" t="s">
        <v>201</v>
      </c>
      <c r="B163" s="53" t="s">
        <v>197</v>
      </c>
      <c r="C163" s="8">
        <v>6766</v>
      </c>
      <c r="D163" s="8">
        <v>1553</v>
      </c>
      <c r="E163" s="8"/>
      <c r="F163" s="8"/>
      <c r="G163" s="8"/>
      <c r="H163" s="8">
        <f>SUM(D163:G163)</f>
        <v>1553</v>
      </c>
      <c r="I163">
        <f t="shared" si="12"/>
        <v>0.22953000295595624</v>
      </c>
    </row>
    <row r="164" spans="1:9" x14ac:dyDescent="0.25">
      <c r="I164" t="str">
        <f t="shared" si="12"/>
        <v/>
      </c>
    </row>
    <row r="165" spans="1:9" x14ac:dyDescent="0.25">
      <c r="A165" s="32" t="s">
        <v>57</v>
      </c>
      <c r="B165" s="33"/>
      <c r="C165" s="33"/>
      <c r="D165" s="33"/>
      <c r="E165" s="33"/>
      <c r="F165" s="33"/>
      <c r="G165" s="33"/>
      <c r="H165" s="33"/>
      <c r="I165" t="str">
        <f t="shared" si="12"/>
        <v/>
      </c>
    </row>
    <row r="166" spans="1:9" ht="26.25" x14ac:dyDescent="0.25">
      <c r="A166" s="51" t="s">
        <v>339</v>
      </c>
      <c r="B166" s="53" t="s">
        <v>202</v>
      </c>
      <c r="C166" s="8">
        <v>6</v>
      </c>
      <c r="D166" s="8">
        <v>1</v>
      </c>
      <c r="E166" s="8"/>
      <c r="F166" s="8"/>
      <c r="G166" s="8"/>
      <c r="H166" s="8">
        <f>SUM(D166:G166)</f>
        <v>1</v>
      </c>
      <c r="I166">
        <f t="shared" si="12"/>
        <v>0.16666666666666666</v>
      </c>
    </row>
    <row r="167" spans="1:9" ht="26.25" x14ac:dyDescent="0.25">
      <c r="A167" s="51" t="s">
        <v>340</v>
      </c>
      <c r="B167" s="53" t="s">
        <v>203</v>
      </c>
      <c r="C167" s="8">
        <v>4046</v>
      </c>
      <c r="D167" s="8">
        <v>1047</v>
      </c>
      <c r="E167" s="8"/>
      <c r="F167" s="8"/>
      <c r="G167" s="8"/>
      <c r="H167" s="8">
        <f>SUM(D167:G167)</f>
        <v>1047</v>
      </c>
      <c r="I167">
        <f t="shared" si="12"/>
        <v>0.25877409787444389</v>
      </c>
    </row>
    <row r="168" spans="1:9" x14ac:dyDescent="0.25">
      <c r="I168" t="str">
        <f t="shared" si="12"/>
        <v/>
      </c>
    </row>
    <row r="169" spans="1:9" ht="18" customHeight="1" x14ac:dyDescent="0.25">
      <c r="A169" s="32" t="s">
        <v>209</v>
      </c>
      <c r="B169" s="21"/>
      <c r="C169" s="33"/>
      <c r="D169" s="33"/>
      <c r="E169" s="33"/>
      <c r="F169" s="33"/>
      <c r="G169" s="33"/>
      <c r="H169" s="33"/>
      <c r="I169" t="str">
        <f t="shared" si="12"/>
        <v/>
      </c>
    </row>
    <row r="170" spans="1:9" ht="34.5" x14ac:dyDescent="0.25">
      <c r="A170" s="51" t="s">
        <v>289</v>
      </c>
      <c r="B170" s="53" t="s">
        <v>196</v>
      </c>
      <c r="C170" s="8">
        <v>3444</v>
      </c>
      <c r="D170" s="8">
        <v>890</v>
      </c>
      <c r="E170" s="8"/>
      <c r="F170" s="8"/>
      <c r="G170" s="8"/>
      <c r="H170" s="8">
        <f>SUM(D170:G170)</f>
        <v>890</v>
      </c>
      <c r="I170">
        <f t="shared" si="12"/>
        <v>0.2584204413472706</v>
      </c>
    </row>
    <row r="171" spans="1:9" ht="39" x14ac:dyDescent="0.25">
      <c r="A171" s="51" t="s">
        <v>290</v>
      </c>
      <c r="B171" s="53" t="s">
        <v>204</v>
      </c>
      <c r="C171" s="8">
        <v>24</v>
      </c>
      <c r="D171" s="8">
        <v>9</v>
      </c>
      <c r="E171" s="8"/>
      <c r="F171" s="8"/>
      <c r="G171" s="8"/>
      <c r="H171" s="8">
        <f t="shared" ref="H171" si="19">SUM(D171:G171)</f>
        <v>9</v>
      </c>
      <c r="I171">
        <f t="shared" si="12"/>
        <v>0.375</v>
      </c>
    </row>
    <row r="172" spans="1:9" ht="26.25" x14ac:dyDescent="0.25">
      <c r="A172" s="51" t="s">
        <v>207</v>
      </c>
      <c r="B172" s="53" t="s">
        <v>197</v>
      </c>
      <c r="C172" s="8">
        <v>5371</v>
      </c>
      <c r="D172" s="8">
        <v>1501</v>
      </c>
      <c r="E172" s="8"/>
      <c r="F172" s="8"/>
      <c r="G172" s="8"/>
      <c r="H172" s="8">
        <f t="shared" ref="H172:H173" si="20">SUM(D172:G172)</f>
        <v>1501</v>
      </c>
      <c r="I172">
        <f t="shared" si="12"/>
        <v>0.27946378700428226</v>
      </c>
    </row>
    <row r="173" spans="1:9" ht="34.5" x14ac:dyDescent="0.25">
      <c r="A173" s="51" t="s">
        <v>208</v>
      </c>
      <c r="B173" s="53" t="s">
        <v>206</v>
      </c>
      <c r="C173" s="8">
        <v>566</v>
      </c>
      <c r="D173" s="8">
        <v>263</v>
      </c>
      <c r="E173" s="8"/>
      <c r="F173" s="8"/>
      <c r="G173" s="8"/>
      <c r="H173" s="8">
        <f t="shared" si="20"/>
        <v>263</v>
      </c>
      <c r="I173">
        <f t="shared" si="12"/>
        <v>0.46466431095406363</v>
      </c>
    </row>
    <row r="174" spans="1:9" ht="26.25" x14ac:dyDescent="0.25">
      <c r="A174" s="51" t="s">
        <v>291</v>
      </c>
      <c r="B174" s="53" t="s">
        <v>205</v>
      </c>
      <c r="C174" s="8">
        <v>19100</v>
      </c>
      <c r="D174" s="8">
        <v>5232</v>
      </c>
      <c r="E174" s="8"/>
      <c r="F174" s="8"/>
      <c r="G174" s="8"/>
      <c r="H174" s="8">
        <f>SUM(D174:G174)</f>
        <v>5232</v>
      </c>
      <c r="I174">
        <f t="shared" si="12"/>
        <v>0.27392670157068061</v>
      </c>
    </row>
    <row r="175" spans="1:9" x14ac:dyDescent="0.25">
      <c r="A175" s="69"/>
      <c r="B175" s="70"/>
      <c r="C175" s="13"/>
      <c r="D175" s="13"/>
      <c r="E175" s="13"/>
      <c r="F175" s="13"/>
      <c r="G175" s="13"/>
      <c r="H175" s="13"/>
      <c r="I175" t="str">
        <f t="shared" si="12"/>
        <v/>
      </c>
    </row>
    <row r="176" spans="1:9" x14ac:dyDescent="0.25">
      <c r="I176" t="str">
        <f t="shared" ref="I176:I209" si="21">IF(C176="","",IFERROR(H176/C176,0))</f>
        <v/>
      </c>
    </row>
    <row r="177" spans="1:11" x14ac:dyDescent="0.25">
      <c r="A177" s="79" t="s">
        <v>58</v>
      </c>
      <c r="B177" s="79"/>
      <c r="C177" s="33"/>
      <c r="D177" s="33"/>
      <c r="E177" s="33"/>
      <c r="F177" s="33"/>
      <c r="G177" s="33"/>
      <c r="H177" s="33"/>
      <c r="I177" t="str">
        <f t="shared" si="21"/>
        <v/>
      </c>
    </row>
    <row r="178" spans="1:11" x14ac:dyDescent="0.25">
      <c r="A178" s="52" t="s">
        <v>210</v>
      </c>
      <c r="B178" s="53" t="s">
        <v>185</v>
      </c>
      <c r="C178" s="8">
        <v>1714</v>
      </c>
      <c r="D178" s="8">
        <v>571</v>
      </c>
      <c r="E178" s="8"/>
      <c r="F178" s="8"/>
      <c r="G178" s="8"/>
      <c r="H178" s="8">
        <f>SUM(D178:G178)</f>
        <v>571</v>
      </c>
      <c r="I178">
        <f t="shared" si="21"/>
        <v>0.33313885647607933</v>
      </c>
    </row>
    <row r="179" spans="1:11" x14ac:dyDescent="0.25">
      <c r="A179" s="11"/>
      <c r="B179" s="12"/>
      <c r="C179" s="13"/>
      <c r="D179" s="13"/>
      <c r="E179" s="13"/>
      <c r="F179" s="13"/>
      <c r="G179" s="13"/>
      <c r="H179" s="13"/>
      <c r="I179" t="str">
        <f t="shared" si="21"/>
        <v/>
      </c>
    </row>
    <row r="180" spans="1:11" ht="15" customHeight="1" x14ac:dyDescent="0.25">
      <c r="A180" s="11"/>
      <c r="B180" s="12"/>
      <c r="C180" s="13"/>
      <c r="D180" s="13"/>
      <c r="E180" s="13"/>
      <c r="F180" s="13"/>
      <c r="G180" s="13"/>
      <c r="H180" s="13"/>
      <c r="I180" t="str">
        <f t="shared" ref="I180:I182" si="22">IF(C180="","",IFERROR(H180/C180,0))</f>
        <v/>
      </c>
    </row>
    <row r="181" spans="1:11" ht="15" customHeight="1" x14ac:dyDescent="0.25">
      <c r="A181" s="33" t="s">
        <v>152</v>
      </c>
      <c r="B181" s="33"/>
      <c r="C181" s="33"/>
      <c r="D181" s="33"/>
      <c r="E181" s="33"/>
      <c r="F181" s="33"/>
      <c r="G181" s="33"/>
      <c r="H181" s="33"/>
      <c r="I181" t="str">
        <f t="shared" si="22"/>
        <v/>
      </c>
    </row>
    <row r="182" spans="1:11" ht="29.25" customHeight="1" x14ac:dyDescent="0.25">
      <c r="A182" s="57" t="s">
        <v>211</v>
      </c>
      <c r="B182" s="53" t="s">
        <v>185</v>
      </c>
      <c r="C182" s="8">
        <v>32532</v>
      </c>
      <c r="D182" s="8">
        <v>8082</v>
      </c>
      <c r="E182" s="8"/>
      <c r="F182" s="8"/>
      <c r="G182" s="8"/>
      <c r="H182" s="8">
        <f>SUM(D182:G182)</f>
        <v>8082</v>
      </c>
      <c r="I182">
        <f t="shared" si="22"/>
        <v>0.2484323127997049</v>
      </c>
    </row>
    <row r="183" spans="1:11" x14ac:dyDescent="0.25">
      <c r="I183" t="str">
        <f t="shared" si="21"/>
        <v/>
      </c>
    </row>
    <row r="184" spans="1:11" x14ac:dyDescent="0.25">
      <c r="A184" s="32" t="s">
        <v>59</v>
      </c>
      <c r="B184" s="33"/>
      <c r="C184" s="33"/>
      <c r="D184" s="33"/>
      <c r="E184" s="33"/>
      <c r="F184" s="33"/>
      <c r="G184" s="44"/>
      <c r="H184" s="33"/>
      <c r="I184" t="str">
        <f t="shared" si="21"/>
        <v/>
      </c>
    </row>
    <row r="185" spans="1:11" ht="26.25" x14ac:dyDescent="0.25">
      <c r="A185" s="51" t="s">
        <v>292</v>
      </c>
      <c r="B185" s="54" t="s">
        <v>216</v>
      </c>
      <c r="C185" s="8">
        <v>1324</v>
      </c>
      <c r="D185" s="8">
        <v>263</v>
      </c>
      <c r="E185" s="8"/>
      <c r="F185" s="8"/>
      <c r="G185" s="8"/>
      <c r="H185" s="8">
        <f>SUM(D185:G185)</f>
        <v>263</v>
      </c>
      <c r="I185">
        <f t="shared" si="21"/>
        <v>0.19864048338368581</v>
      </c>
    </row>
    <row r="186" spans="1:11" ht="34.5" x14ac:dyDescent="0.25">
      <c r="A186" s="52" t="s">
        <v>218</v>
      </c>
      <c r="B186" s="54" t="s">
        <v>213</v>
      </c>
      <c r="C186" s="8">
        <v>1392</v>
      </c>
      <c r="D186" s="8">
        <v>233</v>
      </c>
      <c r="E186" s="8"/>
      <c r="F186" s="8"/>
      <c r="G186" s="8"/>
      <c r="H186" s="8">
        <f t="shared" ref="H186:H191" si="23">SUM(D186:G186)</f>
        <v>233</v>
      </c>
      <c r="I186">
        <f t="shared" si="21"/>
        <v>0.16738505747126436</v>
      </c>
    </row>
    <row r="187" spans="1:11" ht="26.25" x14ac:dyDescent="0.25">
      <c r="A187" s="51" t="s">
        <v>219</v>
      </c>
      <c r="B187" s="58" t="s">
        <v>214</v>
      </c>
      <c r="C187" s="8">
        <v>40</v>
      </c>
      <c r="D187" s="8">
        <v>5</v>
      </c>
      <c r="E187" s="8"/>
      <c r="F187" s="8"/>
      <c r="G187" s="8"/>
      <c r="H187" s="8">
        <f t="shared" si="23"/>
        <v>5</v>
      </c>
      <c r="I187">
        <f t="shared" si="21"/>
        <v>0.125</v>
      </c>
    </row>
    <row r="188" spans="1:11" x14ac:dyDescent="0.25">
      <c r="A188" s="52" t="s">
        <v>293</v>
      </c>
      <c r="B188" s="58" t="s">
        <v>212</v>
      </c>
      <c r="C188" s="8">
        <v>8</v>
      </c>
      <c r="D188" s="8">
        <v>2</v>
      </c>
      <c r="E188" s="8"/>
      <c r="F188" s="8"/>
      <c r="G188" s="8"/>
      <c r="H188" s="8">
        <f>SUM(D188:G188)</f>
        <v>2</v>
      </c>
      <c r="I188">
        <f t="shared" si="21"/>
        <v>0.25</v>
      </c>
    </row>
    <row r="189" spans="1:11" ht="26.25" x14ac:dyDescent="0.25">
      <c r="A189" s="51" t="s">
        <v>341</v>
      </c>
      <c r="B189" s="58" t="s">
        <v>215</v>
      </c>
      <c r="C189" s="8">
        <v>112</v>
      </c>
      <c r="D189" s="8">
        <v>30</v>
      </c>
      <c r="E189" s="8"/>
      <c r="F189" s="8"/>
      <c r="G189" s="8"/>
      <c r="H189" s="8">
        <f>SUM(D189:G189)</f>
        <v>30</v>
      </c>
      <c r="I189">
        <f t="shared" si="21"/>
        <v>0.26785714285714285</v>
      </c>
    </row>
    <row r="190" spans="1:11" ht="26.25" x14ac:dyDescent="0.25">
      <c r="A190" s="51" t="s">
        <v>342</v>
      </c>
      <c r="B190" s="58" t="s">
        <v>215</v>
      </c>
      <c r="C190" s="8">
        <v>800</v>
      </c>
      <c r="D190" s="8">
        <v>172</v>
      </c>
      <c r="E190" s="8"/>
      <c r="F190" s="8"/>
      <c r="G190" s="8"/>
      <c r="H190" s="8">
        <f t="shared" si="23"/>
        <v>172</v>
      </c>
      <c r="I190">
        <f t="shared" si="21"/>
        <v>0.215</v>
      </c>
    </row>
    <row r="191" spans="1:11" ht="26.25" x14ac:dyDescent="0.25">
      <c r="A191" s="51" t="s">
        <v>220</v>
      </c>
      <c r="B191" s="54" t="s">
        <v>217</v>
      </c>
      <c r="C191" s="27">
        <v>542</v>
      </c>
      <c r="D191" s="27">
        <v>132</v>
      </c>
      <c r="E191" s="27"/>
      <c r="F191" s="27"/>
      <c r="G191" s="27"/>
      <c r="H191" s="8">
        <f t="shared" si="23"/>
        <v>132</v>
      </c>
      <c r="I191">
        <f t="shared" si="21"/>
        <v>0.24354243542435425</v>
      </c>
      <c r="J191" s="30"/>
      <c r="K191" s="30"/>
    </row>
    <row r="192" spans="1:11" x14ac:dyDescent="0.25">
      <c r="I192" t="str">
        <f t="shared" si="21"/>
        <v/>
      </c>
    </row>
    <row r="193" spans="1:9" x14ac:dyDescent="0.25">
      <c r="A193" s="32" t="s">
        <v>60</v>
      </c>
      <c r="B193" s="33"/>
      <c r="C193" s="33"/>
      <c r="D193" s="33"/>
      <c r="E193" s="33"/>
      <c r="F193" s="33"/>
      <c r="G193" s="33"/>
      <c r="H193" s="33"/>
      <c r="I193" t="str">
        <f t="shared" si="21"/>
        <v/>
      </c>
    </row>
    <row r="194" spans="1:9" ht="26.25" x14ac:dyDescent="0.25">
      <c r="A194" s="51" t="s">
        <v>226</v>
      </c>
      <c r="B194" s="53" t="s">
        <v>221</v>
      </c>
      <c r="C194" s="8">
        <v>91062</v>
      </c>
      <c r="D194" s="8">
        <v>13241</v>
      </c>
      <c r="E194" s="8"/>
      <c r="F194" s="8"/>
      <c r="G194" s="8"/>
      <c r="H194" s="8">
        <f>SUM(D194:G194)</f>
        <v>13241</v>
      </c>
      <c r="I194">
        <f t="shared" si="21"/>
        <v>0.14540642639081067</v>
      </c>
    </row>
    <row r="195" spans="1:9" ht="26.25" x14ac:dyDescent="0.25">
      <c r="A195" s="51" t="s">
        <v>227</v>
      </c>
      <c r="B195" s="53" t="s">
        <v>10</v>
      </c>
      <c r="C195" s="8">
        <v>23152</v>
      </c>
      <c r="D195" s="8">
        <v>7375</v>
      </c>
      <c r="E195" s="8"/>
      <c r="F195" s="8"/>
      <c r="G195" s="8"/>
      <c r="H195" s="8">
        <f>SUM(D195:G195)</f>
        <v>7375</v>
      </c>
      <c r="I195">
        <f t="shared" si="21"/>
        <v>0.31854699378023499</v>
      </c>
    </row>
    <row r="196" spans="1:9" x14ac:dyDescent="0.25">
      <c r="I196" t="str">
        <f t="shared" si="21"/>
        <v/>
      </c>
    </row>
    <row r="197" spans="1:9" x14ac:dyDescent="0.25">
      <c r="A197" s="32" t="s">
        <v>61</v>
      </c>
      <c r="B197" s="33"/>
      <c r="C197" s="33"/>
      <c r="D197" s="33"/>
      <c r="E197" s="33"/>
      <c r="F197" s="33"/>
      <c r="G197" s="33"/>
      <c r="H197" s="33"/>
      <c r="I197" t="str">
        <f t="shared" si="21"/>
        <v/>
      </c>
    </row>
    <row r="198" spans="1:9" ht="26.25" x14ac:dyDescent="0.25">
      <c r="A198" s="51" t="s">
        <v>228</v>
      </c>
      <c r="B198" s="53" t="s">
        <v>222</v>
      </c>
      <c r="C198" s="8">
        <v>200</v>
      </c>
      <c r="D198" s="8">
        <v>50</v>
      </c>
      <c r="E198" s="8"/>
      <c r="F198" s="8"/>
      <c r="G198" s="8"/>
      <c r="H198" s="8">
        <f>SUM(D198:G198)</f>
        <v>50</v>
      </c>
      <c r="I198">
        <f t="shared" ref="I198" si="24">IF(C198="","",IFERROR(H198/C198,0))</f>
        <v>0.25</v>
      </c>
    </row>
    <row r="199" spans="1:9" x14ac:dyDescent="0.25">
      <c r="A199" s="52" t="s">
        <v>229</v>
      </c>
      <c r="B199" s="53" t="s">
        <v>223</v>
      </c>
      <c r="C199" s="8">
        <v>3727</v>
      </c>
      <c r="D199" s="8">
        <v>1012</v>
      </c>
      <c r="E199" s="8"/>
      <c r="F199" s="8"/>
      <c r="G199" s="8"/>
      <c r="H199" s="8">
        <f>SUM(D199:G199)</f>
        <v>1012</v>
      </c>
      <c r="I199">
        <f t="shared" ref="I199" si="25">IF(C199="","",IFERROR(H199/C199,0))</f>
        <v>0.27153206332170648</v>
      </c>
    </row>
    <row r="200" spans="1:9" x14ac:dyDescent="0.25">
      <c r="I200" t="str">
        <f t="shared" si="21"/>
        <v/>
      </c>
    </row>
    <row r="201" spans="1:9" x14ac:dyDescent="0.25">
      <c r="A201" s="32" t="s">
        <v>62</v>
      </c>
      <c r="B201" s="33"/>
      <c r="C201" s="33"/>
      <c r="D201" s="33"/>
      <c r="E201" s="33"/>
      <c r="F201" s="33"/>
      <c r="G201" s="33"/>
      <c r="H201" s="33"/>
      <c r="I201" t="str">
        <f t="shared" si="21"/>
        <v/>
      </c>
    </row>
    <row r="202" spans="1:9" ht="26.25" x14ac:dyDescent="0.25">
      <c r="A202" s="51" t="s">
        <v>230</v>
      </c>
      <c r="B202" s="53" t="s">
        <v>224</v>
      </c>
      <c r="C202" s="8">
        <v>25</v>
      </c>
      <c r="D202" s="8">
        <v>6</v>
      </c>
      <c r="E202" s="8"/>
      <c r="F202" s="8"/>
      <c r="G202" s="8"/>
      <c r="H202" s="8">
        <f t="shared" ref="H202:H203" si="26">SUM(D202:G202)</f>
        <v>6</v>
      </c>
      <c r="I202">
        <f t="shared" si="21"/>
        <v>0.24</v>
      </c>
    </row>
    <row r="203" spans="1:9" ht="26.25" x14ac:dyDescent="0.25">
      <c r="A203" s="51" t="s">
        <v>231</v>
      </c>
      <c r="B203" s="53" t="s">
        <v>225</v>
      </c>
      <c r="C203" s="8">
        <v>697</v>
      </c>
      <c r="D203" s="8">
        <v>163</v>
      </c>
      <c r="E203" s="8"/>
      <c r="F203" s="8"/>
      <c r="G203" s="8"/>
      <c r="H203" s="8">
        <f t="shared" si="26"/>
        <v>163</v>
      </c>
      <c r="I203">
        <f t="shared" si="21"/>
        <v>0.23385939741750358</v>
      </c>
    </row>
    <row r="204" spans="1:9" x14ac:dyDescent="0.25">
      <c r="I204" t="str">
        <f t="shared" si="21"/>
        <v/>
      </c>
    </row>
    <row r="205" spans="1:9" x14ac:dyDescent="0.25">
      <c r="A205" s="32" t="s">
        <v>63</v>
      </c>
      <c r="B205" s="33"/>
      <c r="C205" s="33"/>
      <c r="D205" s="33"/>
      <c r="E205" s="33"/>
      <c r="F205" s="33"/>
      <c r="G205" s="33"/>
      <c r="H205" s="33"/>
      <c r="I205" t="str">
        <f t="shared" si="21"/>
        <v/>
      </c>
    </row>
    <row r="206" spans="1:9" ht="39" x14ac:dyDescent="0.25">
      <c r="A206" s="51" t="s">
        <v>283</v>
      </c>
      <c r="B206" s="53" t="s">
        <v>232</v>
      </c>
      <c r="C206" s="8">
        <v>146</v>
      </c>
      <c r="D206" s="8">
        <v>42</v>
      </c>
      <c r="E206" s="8"/>
      <c r="F206" s="8"/>
      <c r="G206" s="8"/>
      <c r="H206" s="8">
        <f>SUM(D206:G206)</f>
        <v>42</v>
      </c>
      <c r="I206">
        <f t="shared" si="21"/>
        <v>0.28767123287671231</v>
      </c>
    </row>
    <row r="207" spans="1:9" x14ac:dyDescent="0.25">
      <c r="I207" t="str">
        <f t="shared" si="21"/>
        <v/>
      </c>
    </row>
    <row r="208" spans="1:9" x14ac:dyDescent="0.25">
      <c r="A208" s="32" t="s">
        <v>64</v>
      </c>
      <c r="B208" s="33"/>
      <c r="C208" s="33"/>
      <c r="D208" s="33"/>
      <c r="E208" s="33"/>
      <c r="F208" s="33"/>
      <c r="G208" s="33"/>
      <c r="H208" s="33"/>
      <c r="I208" t="str">
        <f t="shared" si="21"/>
        <v/>
      </c>
    </row>
    <row r="209" spans="1:9" ht="39" x14ac:dyDescent="0.25">
      <c r="A209" s="51" t="s">
        <v>233</v>
      </c>
      <c r="B209" s="53" t="s">
        <v>232</v>
      </c>
      <c r="C209" s="8">
        <v>198</v>
      </c>
      <c r="D209" s="8">
        <v>65</v>
      </c>
      <c r="E209" s="8"/>
      <c r="F209" s="8"/>
      <c r="G209" s="8"/>
      <c r="H209" s="8">
        <f>SUM(D209:G209)</f>
        <v>65</v>
      </c>
      <c r="I209">
        <f t="shared" si="21"/>
        <v>0.32828282828282829</v>
      </c>
    </row>
    <row r="210" spans="1:9" x14ac:dyDescent="0.25">
      <c r="A210" s="60"/>
      <c r="I210" t="str">
        <f t="shared" ref="I210:I246" si="27">IF(C210="","",IFERROR(H210/C210,0))</f>
        <v/>
      </c>
    </row>
    <row r="211" spans="1:9" x14ac:dyDescent="0.25">
      <c r="A211" s="59" t="s">
        <v>318</v>
      </c>
      <c r="B211" s="33"/>
      <c r="C211" s="33"/>
      <c r="D211" s="33"/>
      <c r="E211" s="33"/>
      <c r="F211" s="33"/>
      <c r="G211" s="33"/>
      <c r="H211" s="33"/>
      <c r="I211" t="str">
        <f t="shared" si="27"/>
        <v/>
      </c>
    </row>
    <row r="212" spans="1:9" ht="18" customHeight="1" x14ac:dyDescent="0.25">
      <c r="A212" s="52" t="s">
        <v>235</v>
      </c>
      <c r="B212" s="58" t="s">
        <v>234</v>
      </c>
      <c r="C212" s="8">
        <v>385</v>
      </c>
      <c r="D212" s="8">
        <v>97</v>
      </c>
      <c r="E212" s="8"/>
      <c r="F212" s="8"/>
      <c r="G212" s="8"/>
      <c r="H212" s="8">
        <f>SUM(D212:G212)</f>
        <v>97</v>
      </c>
      <c r="I212">
        <f t="shared" si="27"/>
        <v>0.25194805194805192</v>
      </c>
    </row>
    <row r="213" spans="1:9" x14ac:dyDescent="0.25">
      <c r="I213" t="str">
        <f t="shared" si="27"/>
        <v/>
      </c>
    </row>
    <row r="214" spans="1:9" x14ac:dyDescent="0.25">
      <c r="A214" s="32" t="s">
        <v>317</v>
      </c>
      <c r="B214" s="33"/>
      <c r="C214" s="33"/>
      <c r="D214" s="33"/>
      <c r="E214" s="33"/>
      <c r="F214" s="33"/>
      <c r="G214" s="33"/>
      <c r="H214" s="33"/>
      <c r="I214" t="str">
        <f t="shared" si="27"/>
        <v/>
      </c>
    </row>
    <row r="215" spans="1:9" ht="18" customHeight="1" x14ac:dyDescent="0.25">
      <c r="A215" s="51" t="s">
        <v>239</v>
      </c>
      <c r="B215" s="53" t="s">
        <v>236</v>
      </c>
      <c r="C215" s="8">
        <v>8792</v>
      </c>
      <c r="D215" s="8">
        <v>1478</v>
      </c>
      <c r="E215" s="8"/>
      <c r="F215" s="8"/>
      <c r="G215" s="8"/>
      <c r="H215" s="8">
        <f>SUM(D215:G215)</f>
        <v>1478</v>
      </c>
      <c r="I215">
        <f t="shared" si="27"/>
        <v>0.1681073703366697</v>
      </c>
    </row>
    <row r="216" spans="1:9" x14ac:dyDescent="0.25">
      <c r="C216" s="14"/>
      <c r="I216" t="str">
        <f t="shared" si="27"/>
        <v/>
      </c>
    </row>
    <row r="217" spans="1:9" x14ac:dyDescent="0.25">
      <c r="A217" s="32" t="s">
        <v>314</v>
      </c>
      <c r="B217" s="33"/>
      <c r="C217" s="43"/>
      <c r="D217" s="33"/>
      <c r="E217" s="33"/>
      <c r="F217" s="33"/>
      <c r="G217" s="33"/>
      <c r="H217" s="33"/>
      <c r="I217" t="str">
        <f t="shared" si="27"/>
        <v/>
      </c>
    </row>
    <row r="218" spans="1:9" x14ac:dyDescent="0.25">
      <c r="A218" s="52" t="s">
        <v>240</v>
      </c>
      <c r="B218" s="58" t="s">
        <v>236</v>
      </c>
      <c r="C218" s="8">
        <v>15215</v>
      </c>
      <c r="D218" s="8">
        <v>5319</v>
      </c>
      <c r="E218" s="8"/>
      <c r="F218" s="8"/>
      <c r="G218" s="8"/>
      <c r="H218" s="8">
        <f>SUM(D218:G218)</f>
        <v>5319</v>
      </c>
      <c r="I218">
        <f t="shared" si="27"/>
        <v>0.34958922116332569</v>
      </c>
    </row>
    <row r="219" spans="1:9" x14ac:dyDescent="0.25">
      <c r="I219" t="str">
        <f t="shared" si="27"/>
        <v/>
      </c>
    </row>
    <row r="220" spans="1:9" x14ac:dyDescent="0.25">
      <c r="A220" s="32" t="s">
        <v>315</v>
      </c>
      <c r="B220" s="33"/>
      <c r="C220" s="33"/>
      <c r="D220" s="33"/>
      <c r="E220" s="33"/>
      <c r="F220" s="33"/>
      <c r="G220" s="33"/>
      <c r="H220" s="33"/>
      <c r="I220" t="str">
        <f t="shared" si="27"/>
        <v/>
      </c>
    </row>
    <row r="221" spans="1:9" x14ac:dyDescent="0.25">
      <c r="A221" s="52" t="s">
        <v>241</v>
      </c>
      <c r="B221" s="53" t="s">
        <v>168</v>
      </c>
      <c r="C221" s="8">
        <v>7755</v>
      </c>
      <c r="D221" s="8">
        <v>2458</v>
      </c>
      <c r="E221" s="8"/>
      <c r="F221" s="8"/>
      <c r="G221" s="8"/>
      <c r="H221" s="8">
        <f>SUM(D221:G221)</f>
        <v>2458</v>
      </c>
      <c r="I221">
        <f t="shared" si="27"/>
        <v>0.31695680206318505</v>
      </c>
    </row>
    <row r="222" spans="1:9" x14ac:dyDescent="0.25">
      <c r="I222" t="str">
        <f t="shared" si="27"/>
        <v/>
      </c>
    </row>
    <row r="223" spans="1:9" x14ac:dyDescent="0.25">
      <c r="A223" s="32" t="s">
        <v>316</v>
      </c>
      <c r="B223" s="33"/>
      <c r="C223" s="33"/>
      <c r="D223" s="33"/>
      <c r="E223" s="33"/>
      <c r="F223" s="33"/>
      <c r="G223" s="33"/>
      <c r="H223" s="33"/>
      <c r="I223" t="str">
        <f t="shared" si="27"/>
        <v/>
      </c>
    </row>
    <row r="224" spans="1:9" x14ac:dyDescent="0.25">
      <c r="A224" s="52" t="s">
        <v>242</v>
      </c>
      <c r="B224" s="58" t="s">
        <v>236</v>
      </c>
      <c r="C224" s="8">
        <v>2230</v>
      </c>
      <c r="D224" s="8">
        <v>899</v>
      </c>
      <c r="E224" s="8"/>
      <c r="F224" s="8"/>
      <c r="G224" s="8"/>
      <c r="H224" s="8">
        <f>SUM(D224:G224)</f>
        <v>899</v>
      </c>
      <c r="I224">
        <f t="shared" si="27"/>
        <v>0.40313901345291481</v>
      </c>
    </row>
    <row r="225" spans="1:9" x14ac:dyDescent="0.25">
      <c r="A225" s="68"/>
      <c r="B225" s="71"/>
      <c r="C225" s="13"/>
      <c r="D225" s="13"/>
      <c r="E225" s="13"/>
      <c r="F225" s="13"/>
      <c r="G225" s="13"/>
      <c r="H225" s="13"/>
      <c r="I225" t="str">
        <f t="shared" si="27"/>
        <v/>
      </c>
    </row>
    <row r="226" spans="1:9" x14ac:dyDescent="0.25">
      <c r="A226" s="32" t="s">
        <v>311</v>
      </c>
      <c r="B226" s="33"/>
      <c r="C226" s="43"/>
      <c r="D226" s="33"/>
      <c r="E226" s="33"/>
      <c r="F226" s="33"/>
      <c r="G226" s="33"/>
      <c r="H226" s="33"/>
      <c r="I226" t="str">
        <f t="shared" si="27"/>
        <v/>
      </c>
    </row>
    <row r="227" spans="1:9" x14ac:dyDescent="0.25">
      <c r="A227" s="52" t="s">
        <v>240</v>
      </c>
      <c r="B227" s="58" t="s">
        <v>236</v>
      </c>
      <c r="C227" s="8">
        <v>9747</v>
      </c>
      <c r="D227" s="8">
        <v>2280</v>
      </c>
      <c r="E227" s="8"/>
      <c r="F227" s="8"/>
      <c r="G227" s="8"/>
      <c r="H227" s="8">
        <f>SUM(D227:G227)</f>
        <v>2280</v>
      </c>
      <c r="I227">
        <f t="shared" si="27"/>
        <v>0.23391812865497075</v>
      </c>
    </row>
    <row r="228" spans="1:9" x14ac:dyDescent="0.25">
      <c r="I228" t="str">
        <f t="shared" si="27"/>
        <v/>
      </c>
    </row>
    <row r="229" spans="1:9" x14ac:dyDescent="0.25">
      <c r="A229" s="32" t="s">
        <v>312</v>
      </c>
      <c r="B229" s="33"/>
      <c r="C229" s="33"/>
      <c r="D229" s="33"/>
      <c r="E229" s="33"/>
      <c r="F229" s="33"/>
      <c r="G229" s="33"/>
      <c r="H229" s="33"/>
      <c r="I229" t="str">
        <f t="shared" si="27"/>
        <v/>
      </c>
    </row>
    <row r="230" spans="1:9" x14ac:dyDescent="0.25">
      <c r="A230" s="52" t="s">
        <v>241</v>
      </c>
      <c r="B230" s="53" t="s">
        <v>168</v>
      </c>
      <c r="C230" s="8">
        <v>12080</v>
      </c>
      <c r="D230" s="8">
        <v>4246</v>
      </c>
      <c r="E230" s="8"/>
      <c r="F230" s="8"/>
      <c r="G230" s="8"/>
      <c r="H230" s="8">
        <f>SUM(D230:G230)</f>
        <v>4246</v>
      </c>
      <c r="I230">
        <f t="shared" si="27"/>
        <v>0.35149006622516554</v>
      </c>
    </row>
    <row r="231" spans="1:9" x14ac:dyDescent="0.25">
      <c r="I231" t="str">
        <f t="shared" si="27"/>
        <v/>
      </c>
    </row>
    <row r="232" spans="1:9" x14ac:dyDescent="0.25">
      <c r="A232" s="32" t="s">
        <v>313</v>
      </c>
      <c r="B232" s="33"/>
      <c r="C232" s="33"/>
      <c r="D232" s="33"/>
      <c r="E232" s="33"/>
      <c r="F232" s="33"/>
      <c r="G232" s="33"/>
      <c r="H232" s="33"/>
      <c r="I232" t="str">
        <f t="shared" si="27"/>
        <v/>
      </c>
    </row>
    <row r="233" spans="1:9" x14ac:dyDescent="0.25">
      <c r="A233" s="52" t="s">
        <v>242</v>
      </c>
      <c r="B233" s="58" t="s">
        <v>236</v>
      </c>
      <c r="C233" s="8">
        <v>6380</v>
      </c>
      <c r="D233" s="8">
        <v>1428</v>
      </c>
      <c r="E233" s="8"/>
      <c r="F233" s="8"/>
      <c r="G233" s="8"/>
      <c r="H233" s="8">
        <f>SUM(D233:G233)</f>
        <v>1428</v>
      </c>
      <c r="I233">
        <f t="shared" si="27"/>
        <v>0.22382445141065832</v>
      </c>
    </row>
    <row r="234" spans="1:9" x14ac:dyDescent="0.25">
      <c r="I234" t="str">
        <f t="shared" si="27"/>
        <v/>
      </c>
    </row>
    <row r="235" spans="1:9" x14ac:dyDescent="0.25">
      <c r="A235" s="32" t="s">
        <v>65</v>
      </c>
      <c r="B235" s="33"/>
      <c r="C235" s="33"/>
      <c r="D235" s="33"/>
      <c r="E235" s="33"/>
      <c r="F235" s="33"/>
      <c r="G235" s="33"/>
      <c r="H235" s="33"/>
      <c r="I235" t="str">
        <f t="shared" si="27"/>
        <v/>
      </c>
    </row>
    <row r="236" spans="1:9" ht="18" customHeight="1" x14ac:dyDescent="0.25">
      <c r="A236" s="52" t="s">
        <v>237</v>
      </c>
      <c r="B236" s="53" t="s">
        <v>168</v>
      </c>
      <c r="C236" s="8">
        <v>1310</v>
      </c>
      <c r="D236" s="8">
        <v>517</v>
      </c>
      <c r="E236" s="8"/>
      <c r="F236" s="8"/>
      <c r="G236" s="8"/>
      <c r="H236" s="8">
        <f>SUM(D236:G236)</f>
        <v>517</v>
      </c>
      <c r="I236">
        <f t="shared" si="27"/>
        <v>0.39465648854961832</v>
      </c>
    </row>
    <row r="237" spans="1:9" ht="26.25" x14ac:dyDescent="0.25">
      <c r="A237" s="51" t="s">
        <v>238</v>
      </c>
      <c r="B237" s="53" t="s">
        <v>168</v>
      </c>
      <c r="C237" s="8">
        <v>4210</v>
      </c>
      <c r="D237" s="8">
        <v>1564</v>
      </c>
      <c r="E237" s="8"/>
      <c r="F237" s="8"/>
      <c r="G237" s="8"/>
      <c r="H237" s="8">
        <f>SUM(D237:G237)</f>
        <v>1564</v>
      </c>
      <c r="I237">
        <f t="shared" si="27"/>
        <v>0.37149643705463181</v>
      </c>
    </row>
    <row r="238" spans="1:9" x14ac:dyDescent="0.25">
      <c r="I238" t="str">
        <f t="shared" si="27"/>
        <v/>
      </c>
    </row>
    <row r="239" spans="1:9" x14ac:dyDescent="0.25">
      <c r="A239" s="32" t="s">
        <v>66</v>
      </c>
      <c r="B239" s="33"/>
      <c r="C239" s="33"/>
      <c r="D239" s="33"/>
      <c r="E239" s="33"/>
      <c r="F239" s="33"/>
      <c r="G239" s="33"/>
      <c r="H239" s="33"/>
      <c r="I239" t="str">
        <f t="shared" si="27"/>
        <v/>
      </c>
    </row>
    <row r="240" spans="1:9" ht="18" customHeight="1" x14ac:dyDescent="0.25">
      <c r="A240" s="52" t="s">
        <v>244</v>
      </c>
      <c r="B240" s="53" t="s">
        <v>234</v>
      </c>
      <c r="C240" s="8">
        <v>10987</v>
      </c>
      <c r="D240" s="8">
        <v>3721</v>
      </c>
      <c r="E240" s="8"/>
      <c r="F240" s="8"/>
      <c r="G240" s="8"/>
      <c r="H240" s="8">
        <f>SUM(D240:G240)</f>
        <v>3721</v>
      </c>
      <c r="I240">
        <f t="shared" si="27"/>
        <v>0.33867297715481931</v>
      </c>
    </row>
    <row r="241" spans="1:9" x14ac:dyDescent="0.25">
      <c r="I241" t="str">
        <f t="shared" si="27"/>
        <v/>
      </c>
    </row>
    <row r="242" spans="1:9" x14ac:dyDescent="0.25">
      <c r="A242" s="32" t="s">
        <v>67</v>
      </c>
      <c r="B242" s="33"/>
      <c r="C242" s="33"/>
      <c r="D242" s="33"/>
      <c r="E242" s="33"/>
      <c r="F242" s="33"/>
      <c r="G242" s="33"/>
      <c r="H242" s="33"/>
      <c r="I242" t="str">
        <f t="shared" si="27"/>
        <v/>
      </c>
    </row>
    <row r="243" spans="1:9" ht="23.25" x14ac:dyDescent="0.25">
      <c r="A243" s="52" t="s">
        <v>246</v>
      </c>
      <c r="B243" s="53" t="s">
        <v>245</v>
      </c>
      <c r="C243" s="8">
        <v>4570</v>
      </c>
      <c r="D243" s="8">
        <v>1199</v>
      </c>
      <c r="E243" s="8"/>
      <c r="F243" s="8"/>
      <c r="G243" s="8"/>
      <c r="H243" s="8">
        <f t="shared" ref="H243" si="28">SUM(D243:G243)</f>
        <v>1199</v>
      </c>
      <c r="I243">
        <f t="shared" si="27"/>
        <v>0.26236323851203502</v>
      </c>
    </row>
    <row r="244" spans="1:9" x14ac:dyDescent="0.25">
      <c r="I244" t="str">
        <f t="shared" si="27"/>
        <v/>
      </c>
    </row>
    <row r="245" spans="1:9" x14ac:dyDescent="0.25">
      <c r="A245" s="32" t="s">
        <v>68</v>
      </c>
      <c r="B245" s="33"/>
      <c r="C245" s="33"/>
      <c r="D245" s="33"/>
      <c r="E245" s="33"/>
      <c r="F245" s="33"/>
      <c r="G245" s="33"/>
      <c r="H245" s="33"/>
      <c r="I245" t="str">
        <f t="shared" si="27"/>
        <v/>
      </c>
    </row>
    <row r="246" spans="1:9" ht="18" customHeight="1" x14ac:dyDescent="0.25">
      <c r="A246" s="52" t="s">
        <v>247</v>
      </c>
      <c r="B246" s="53" t="s">
        <v>236</v>
      </c>
      <c r="C246" s="8">
        <v>11500</v>
      </c>
      <c r="D246" s="8">
        <v>3308</v>
      </c>
      <c r="E246" s="8"/>
      <c r="F246" s="8"/>
      <c r="G246" s="8"/>
      <c r="H246" s="8">
        <f t="shared" ref="H246" si="29">SUM(D246:G246)</f>
        <v>3308</v>
      </c>
      <c r="I246">
        <f t="shared" si="27"/>
        <v>0.28765217391304349</v>
      </c>
    </row>
    <row r="247" spans="1:9" x14ac:dyDescent="0.25">
      <c r="I247" t="str">
        <f t="shared" ref="I247:I279" si="30">IF(C247="","",IFERROR(H247/C247,0))</f>
        <v/>
      </c>
    </row>
    <row r="248" spans="1:9" x14ac:dyDescent="0.25">
      <c r="A248" s="32" t="s">
        <v>69</v>
      </c>
      <c r="B248" s="33"/>
      <c r="C248" s="33"/>
      <c r="D248" s="33"/>
      <c r="E248" s="33"/>
      <c r="F248" s="33"/>
      <c r="G248" s="33"/>
      <c r="H248" s="33"/>
      <c r="I248" t="str">
        <f t="shared" si="30"/>
        <v/>
      </c>
    </row>
    <row r="249" spans="1:9" ht="23.25" x14ac:dyDescent="0.25">
      <c r="A249" s="52" t="s">
        <v>248</v>
      </c>
      <c r="B249" s="53" t="s">
        <v>245</v>
      </c>
      <c r="C249" s="8">
        <v>2160</v>
      </c>
      <c r="D249" s="8">
        <v>619</v>
      </c>
      <c r="E249" s="8"/>
      <c r="F249" s="8"/>
      <c r="G249" s="8"/>
      <c r="H249" s="8">
        <f t="shared" ref="H249" si="31">SUM(D249:G249)</f>
        <v>619</v>
      </c>
      <c r="I249">
        <f t="shared" si="30"/>
        <v>0.28657407407407409</v>
      </c>
    </row>
    <row r="250" spans="1:9" x14ac:dyDescent="0.25">
      <c r="I250" t="str">
        <f t="shared" si="30"/>
        <v/>
      </c>
    </row>
    <row r="251" spans="1:9" x14ac:dyDescent="0.25">
      <c r="A251" s="32" t="s">
        <v>70</v>
      </c>
      <c r="B251" s="33"/>
      <c r="C251" s="33"/>
      <c r="D251" s="33"/>
      <c r="E251" s="33"/>
      <c r="F251" s="33"/>
      <c r="G251" s="33"/>
      <c r="H251" s="33"/>
      <c r="I251" t="str">
        <f t="shared" si="30"/>
        <v/>
      </c>
    </row>
    <row r="252" spans="1:9" ht="23.25" x14ac:dyDescent="0.25">
      <c r="A252" s="52" t="s">
        <v>249</v>
      </c>
      <c r="B252" s="53" t="s">
        <v>245</v>
      </c>
      <c r="C252" s="8">
        <v>584</v>
      </c>
      <c r="D252" s="8">
        <v>134</v>
      </c>
      <c r="E252" s="8"/>
      <c r="F252" s="8"/>
      <c r="G252" s="8"/>
      <c r="H252" s="8">
        <f t="shared" ref="H252" si="32">SUM(D252:G252)</f>
        <v>134</v>
      </c>
      <c r="I252">
        <f t="shared" si="30"/>
        <v>0.22945205479452055</v>
      </c>
    </row>
    <row r="253" spans="1:9" x14ac:dyDescent="0.25">
      <c r="I253" t="str">
        <f t="shared" si="30"/>
        <v/>
      </c>
    </row>
    <row r="254" spans="1:9" x14ac:dyDescent="0.25">
      <c r="A254" s="32" t="s">
        <v>71</v>
      </c>
      <c r="B254" s="33"/>
      <c r="C254" s="33"/>
      <c r="D254" s="33"/>
      <c r="E254" s="33"/>
      <c r="F254" s="33"/>
      <c r="G254" s="33"/>
      <c r="H254" s="33"/>
      <c r="I254" t="str">
        <f t="shared" si="30"/>
        <v/>
      </c>
    </row>
    <row r="255" spans="1:9" ht="26.25" x14ac:dyDescent="0.25">
      <c r="A255" s="51" t="s">
        <v>250</v>
      </c>
      <c r="B255" s="61" t="s">
        <v>251</v>
      </c>
      <c r="C255" s="8">
        <v>599</v>
      </c>
      <c r="D255" s="8">
        <v>196</v>
      </c>
      <c r="E255" s="8"/>
      <c r="F255" s="8"/>
      <c r="G255" s="8"/>
      <c r="H255" s="8">
        <f>SUM(D255:G255)</f>
        <v>196</v>
      </c>
      <c r="I255">
        <f t="shared" si="30"/>
        <v>0.32721202003338901</v>
      </c>
    </row>
    <row r="256" spans="1:9" x14ac:dyDescent="0.25">
      <c r="A256" s="52" t="s">
        <v>285</v>
      </c>
      <c r="B256" s="55" t="s">
        <v>251</v>
      </c>
      <c r="C256" s="8">
        <v>1515</v>
      </c>
      <c r="D256" s="8">
        <v>451</v>
      </c>
      <c r="E256" s="8"/>
      <c r="F256" s="8"/>
      <c r="G256" s="8"/>
      <c r="H256" s="8">
        <f>SUM(D256:G256)</f>
        <v>451</v>
      </c>
      <c r="I256">
        <f t="shared" si="30"/>
        <v>0.2976897689768977</v>
      </c>
    </row>
    <row r="257" spans="1:9" x14ac:dyDescent="0.25">
      <c r="A257" s="52" t="s">
        <v>286</v>
      </c>
      <c r="B257" s="55" t="s">
        <v>251</v>
      </c>
      <c r="C257" s="8">
        <v>917</v>
      </c>
      <c r="D257" s="8">
        <v>262</v>
      </c>
      <c r="E257" s="8"/>
      <c r="F257" s="8"/>
      <c r="G257" s="8"/>
      <c r="H257" s="8">
        <f>SUM(D257:G257)</f>
        <v>262</v>
      </c>
      <c r="I257">
        <f t="shared" si="30"/>
        <v>0.2857142857142857</v>
      </c>
    </row>
    <row r="258" spans="1:9" x14ac:dyDescent="0.25">
      <c r="I258" t="str">
        <f t="shared" si="30"/>
        <v/>
      </c>
    </row>
    <row r="259" spans="1:9" x14ac:dyDescent="0.25">
      <c r="A259" s="32" t="s">
        <v>130</v>
      </c>
      <c r="B259" s="33"/>
      <c r="C259" s="33"/>
      <c r="D259" s="33"/>
      <c r="E259" s="33"/>
      <c r="F259" s="33"/>
      <c r="G259" s="33"/>
      <c r="H259" s="33"/>
      <c r="I259" t="str">
        <f t="shared" si="30"/>
        <v/>
      </c>
    </row>
    <row r="260" spans="1:9" ht="39" x14ac:dyDescent="0.25">
      <c r="A260" s="51" t="s">
        <v>252</v>
      </c>
      <c r="B260" s="53" t="s">
        <v>287</v>
      </c>
      <c r="C260" s="8">
        <v>123</v>
      </c>
      <c r="D260" s="8">
        <v>33</v>
      </c>
      <c r="E260" s="8"/>
      <c r="F260" s="8"/>
      <c r="G260" s="8"/>
      <c r="H260" s="8">
        <f>SUM(D260:G260)</f>
        <v>33</v>
      </c>
      <c r="I260">
        <f t="shared" si="30"/>
        <v>0.26829268292682928</v>
      </c>
    </row>
    <row r="261" spans="1:9" x14ac:dyDescent="0.25">
      <c r="I261" t="str">
        <f t="shared" si="30"/>
        <v/>
      </c>
    </row>
    <row r="262" spans="1:9" x14ac:dyDescent="0.25">
      <c r="A262" s="32" t="s">
        <v>129</v>
      </c>
      <c r="B262" s="33"/>
      <c r="C262" s="33"/>
      <c r="D262" s="33"/>
      <c r="E262" s="33"/>
      <c r="F262" s="33"/>
      <c r="G262" s="33"/>
      <c r="H262" s="33"/>
      <c r="I262" t="str">
        <f t="shared" si="30"/>
        <v/>
      </c>
    </row>
    <row r="263" spans="1:9" x14ac:dyDescent="0.25">
      <c r="A263" s="52" t="s">
        <v>253</v>
      </c>
      <c r="B263" s="53" t="s">
        <v>10</v>
      </c>
      <c r="C263" s="8">
        <v>46</v>
      </c>
      <c r="D263" s="8">
        <v>14</v>
      </c>
      <c r="E263" s="8"/>
      <c r="F263" s="8"/>
      <c r="G263" s="8"/>
      <c r="H263" s="8">
        <f>SUM(D263:G263)</f>
        <v>14</v>
      </c>
      <c r="I263">
        <f t="shared" si="30"/>
        <v>0.30434782608695654</v>
      </c>
    </row>
    <row r="264" spans="1:9" ht="26.25" x14ac:dyDescent="0.25">
      <c r="A264" s="51" t="s">
        <v>254</v>
      </c>
      <c r="B264" s="53" t="s">
        <v>10</v>
      </c>
      <c r="C264" s="8">
        <v>15</v>
      </c>
      <c r="D264" s="8">
        <v>11</v>
      </c>
      <c r="E264" s="8"/>
      <c r="F264" s="8"/>
      <c r="G264" s="8"/>
      <c r="H264" s="8">
        <f>SUM(D264:G264)</f>
        <v>11</v>
      </c>
      <c r="I264">
        <f t="shared" si="30"/>
        <v>0.73333333333333328</v>
      </c>
    </row>
    <row r="265" spans="1:9" x14ac:dyDescent="0.25">
      <c r="A265" s="52" t="s">
        <v>255</v>
      </c>
      <c r="B265" s="53" t="s">
        <v>288</v>
      </c>
      <c r="C265" s="8">
        <v>34</v>
      </c>
      <c r="D265" s="8">
        <v>14</v>
      </c>
      <c r="E265" s="8"/>
      <c r="F265" s="8"/>
      <c r="G265" s="8"/>
      <c r="H265" s="8">
        <f>SUM(D265:G265)</f>
        <v>14</v>
      </c>
      <c r="I265">
        <f t="shared" si="30"/>
        <v>0.41176470588235292</v>
      </c>
    </row>
    <row r="266" spans="1:9" x14ac:dyDescent="0.25">
      <c r="I266" t="str">
        <f t="shared" si="30"/>
        <v/>
      </c>
    </row>
    <row r="267" spans="1:9" x14ac:dyDescent="0.25">
      <c r="A267" s="32" t="s">
        <v>128</v>
      </c>
      <c r="B267" s="33"/>
      <c r="C267" s="33"/>
      <c r="D267" s="33"/>
      <c r="E267" s="33"/>
      <c r="F267" s="33"/>
      <c r="G267" s="33"/>
      <c r="H267" s="33"/>
      <c r="I267" t="str">
        <f t="shared" si="30"/>
        <v/>
      </c>
    </row>
    <row r="268" spans="1:9" ht="39" x14ac:dyDescent="0.25">
      <c r="A268" s="51" t="s">
        <v>256</v>
      </c>
      <c r="B268" s="53" t="s">
        <v>234</v>
      </c>
      <c r="C268" s="8">
        <v>1508</v>
      </c>
      <c r="D268" s="8">
        <v>379</v>
      </c>
      <c r="E268" s="8"/>
      <c r="F268" s="8"/>
      <c r="G268" s="8"/>
      <c r="H268" s="8">
        <f t="shared" ref="H268" si="33">SUM(D268:G268)</f>
        <v>379</v>
      </c>
      <c r="I268">
        <f t="shared" si="30"/>
        <v>0.25132625994694963</v>
      </c>
    </row>
    <row r="269" spans="1:9" x14ac:dyDescent="0.25">
      <c r="I269" t="str">
        <f t="shared" si="30"/>
        <v/>
      </c>
    </row>
    <row r="270" spans="1:9" x14ac:dyDescent="0.25">
      <c r="A270" s="32" t="s">
        <v>133</v>
      </c>
      <c r="B270" s="33"/>
      <c r="C270" s="33"/>
      <c r="D270" s="33"/>
      <c r="E270" s="33"/>
      <c r="F270" s="33"/>
      <c r="G270" s="33"/>
      <c r="H270" s="33"/>
      <c r="I270" t="str">
        <f t="shared" si="30"/>
        <v/>
      </c>
    </row>
    <row r="271" spans="1:9" ht="34.5" x14ac:dyDescent="0.25">
      <c r="A271" s="51" t="s">
        <v>258</v>
      </c>
      <c r="B271" s="53" t="s">
        <v>257</v>
      </c>
      <c r="C271" s="8">
        <v>202</v>
      </c>
      <c r="D271" s="8">
        <v>92</v>
      </c>
      <c r="E271" s="8"/>
      <c r="F271" s="8"/>
      <c r="G271" s="8"/>
      <c r="H271" s="8">
        <f>SUM(D271:G271)</f>
        <v>92</v>
      </c>
      <c r="I271">
        <f t="shared" si="30"/>
        <v>0.45544554455445546</v>
      </c>
    </row>
    <row r="272" spans="1:9" x14ac:dyDescent="0.25">
      <c r="I272" t="str">
        <f t="shared" si="30"/>
        <v/>
      </c>
    </row>
    <row r="273" spans="1:9" x14ac:dyDescent="0.25">
      <c r="A273" s="32" t="s">
        <v>127</v>
      </c>
      <c r="B273" s="33"/>
      <c r="C273" s="33"/>
      <c r="D273" s="33"/>
      <c r="E273" s="33"/>
      <c r="F273" s="33"/>
      <c r="G273" s="33"/>
      <c r="H273" s="33"/>
      <c r="I273" t="str">
        <f t="shared" si="30"/>
        <v/>
      </c>
    </row>
    <row r="274" spans="1:9" ht="39" x14ac:dyDescent="0.25">
      <c r="A274" s="51" t="s">
        <v>259</v>
      </c>
      <c r="B274" s="53" t="s">
        <v>234</v>
      </c>
      <c r="C274" s="8">
        <v>609</v>
      </c>
      <c r="D274" s="8">
        <v>82</v>
      </c>
      <c r="E274" s="8"/>
      <c r="F274" s="8"/>
      <c r="G274" s="8"/>
      <c r="H274" s="8">
        <f>SUM(D274:G274)</f>
        <v>82</v>
      </c>
      <c r="I274">
        <f t="shared" si="30"/>
        <v>0.13464696223316913</v>
      </c>
    </row>
    <row r="275" spans="1:9" x14ac:dyDescent="0.25">
      <c r="I275" t="str">
        <f t="shared" si="30"/>
        <v/>
      </c>
    </row>
    <row r="276" spans="1:9" x14ac:dyDescent="0.25">
      <c r="A276" s="32" t="s">
        <v>72</v>
      </c>
      <c r="B276" s="33"/>
      <c r="C276" s="33"/>
      <c r="D276" s="33"/>
      <c r="E276" s="33"/>
      <c r="F276" s="33"/>
      <c r="G276" s="33"/>
      <c r="H276" s="33"/>
      <c r="I276" t="str">
        <f t="shared" si="30"/>
        <v/>
      </c>
    </row>
    <row r="277" spans="1:9" ht="31.5" customHeight="1" x14ac:dyDescent="0.25">
      <c r="A277" s="51" t="s">
        <v>262</v>
      </c>
      <c r="B277" s="53" t="s">
        <v>260</v>
      </c>
      <c r="C277" s="8">
        <v>654</v>
      </c>
      <c r="D277" s="8">
        <v>218</v>
      </c>
      <c r="E277" s="8"/>
      <c r="F277" s="8"/>
      <c r="G277" s="8"/>
      <c r="H277" s="8">
        <f>SUM(D277:G277)</f>
        <v>218</v>
      </c>
      <c r="I277">
        <f t="shared" si="30"/>
        <v>0.33333333333333331</v>
      </c>
    </row>
    <row r="278" spans="1:9" ht="39" x14ac:dyDescent="0.25">
      <c r="A278" s="51" t="s">
        <v>263</v>
      </c>
      <c r="B278" s="53" t="s">
        <v>261</v>
      </c>
      <c r="C278" s="8">
        <v>51</v>
      </c>
      <c r="D278" s="8">
        <v>20</v>
      </c>
      <c r="E278" s="8"/>
      <c r="F278" s="8"/>
      <c r="G278" s="8"/>
      <c r="H278" s="8">
        <f>SUM(D278:G278)</f>
        <v>20</v>
      </c>
      <c r="I278">
        <f t="shared" si="30"/>
        <v>0.39215686274509803</v>
      </c>
    </row>
    <row r="279" spans="1:9" ht="18" customHeight="1" x14ac:dyDescent="0.25">
      <c r="A279" s="51" t="s">
        <v>264</v>
      </c>
      <c r="B279" s="53" t="s">
        <v>260</v>
      </c>
      <c r="C279" s="8">
        <v>537</v>
      </c>
      <c r="D279" s="8">
        <v>206</v>
      </c>
      <c r="E279" s="8"/>
      <c r="F279" s="8"/>
      <c r="G279" s="8"/>
      <c r="H279" s="8">
        <f>SUM(D279:G279)</f>
        <v>206</v>
      </c>
      <c r="I279">
        <f t="shared" si="30"/>
        <v>0.38361266294227186</v>
      </c>
    </row>
    <row r="280" spans="1:9" x14ac:dyDescent="0.25">
      <c r="I280" t="str">
        <f t="shared" ref="I280:I318" si="34">IF(C280="","",IFERROR(H280/C280,0))</f>
        <v/>
      </c>
    </row>
    <row r="281" spans="1:9" x14ac:dyDescent="0.25">
      <c r="A281" s="32" t="s">
        <v>73</v>
      </c>
      <c r="B281" s="33"/>
      <c r="C281" s="33"/>
      <c r="D281" s="33"/>
      <c r="E281" s="33"/>
      <c r="F281" s="33"/>
      <c r="G281" s="33"/>
      <c r="H281" s="33"/>
      <c r="I281" t="str">
        <f t="shared" si="34"/>
        <v/>
      </c>
    </row>
    <row r="282" spans="1:9" ht="26.25" x14ac:dyDescent="0.25">
      <c r="A282" s="51" t="s">
        <v>266</v>
      </c>
      <c r="B282" s="53" t="s">
        <v>265</v>
      </c>
      <c r="C282" s="8">
        <v>150</v>
      </c>
      <c r="D282" s="8">
        <v>118</v>
      </c>
      <c r="E282" s="8"/>
      <c r="F282" s="8"/>
      <c r="G282" s="8"/>
      <c r="H282" s="8">
        <f>SUM(D282:G282)</f>
        <v>118</v>
      </c>
      <c r="I282">
        <f t="shared" si="34"/>
        <v>0.78666666666666663</v>
      </c>
    </row>
    <row r="283" spans="1:9" ht="18" customHeight="1" x14ac:dyDescent="0.25">
      <c r="A283" s="52" t="s">
        <v>267</v>
      </c>
      <c r="B283" s="53" t="s">
        <v>160</v>
      </c>
      <c r="C283" s="8">
        <v>691</v>
      </c>
      <c r="D283" s="8">
        <v>248</v>
      </c>
      <c r="E283" s="8"/>
      <c r="F283" s="8"/>
      <c r="G283" s="8"/>
      <c r="H283" s="8">
        <f>SUM(D283:G283)</f>
        <v>248</v>
      </c>
      <c r="I283">
        <f t="shared" si="34"/>
        <v>0.3589001447178003</v>
      </c>
    </row>
    <row r="284" spans="1:9" ht="18.75" customHeight="1" x14ac:dyDescent="0.25">
      <c r="A284" s="52" t="s">
        <v>268</v>
      </c>
      <c r="B284" s="53" t="s">
        <v>10</v>
      </c>
      <c r="C284" s="8">
        <v>135</v>
      </c>
      <c r="D284" s="8">
        <v>43</v>
      </c>
      <c r="E284" s="8"/>
      <c r="F284" s="8"/>
      <c r="G284" s="8"/>
      <c r="H284" s="8">
        <f>SUM(D284:G284)</f>
        <v>43</v>
      </c>
      <c r="I284">
        <f t="shared" si="34"/>
        <v>0.31851851851851853</v>
      </c>
    </row>
    <row r="285" spans="1:9" ht="18.75" customHeight="1" x14ac:dyDescent="0.25">
      <c r="A285" s="68"/>
      <c r="B285" s="70"/>
      <c r="C285" s="13"/>
      <c r="D285" s="13"/>
      <c r="E285" s="13"/>
      <c r="F285" s="13"/>
      <c r="G285" s="13"/>
      <c r="H285" s="13"/>
      <c r="I285" t="str">
        <f t="shared" si="34"/>
        <v/>
      </c>
    </row>
    <row r="286" spans="1:9" ht="18.75" customHeight="1" x14ac:dyDescent="0.25">
      <c r="A286" s="32" t="s">
        <v>294</v>
      </c>
      <c r="B286" s="33"/>
      <c r="C286" s="33"/>
      <c r="D286" s="33"/>
      <c r="E286" s="33"/>
      <c r="F286" s="33"/>
      <c r="G286" s="33"/>
      <c r="H286" s="33"/>
      <c r="I286" t="str">
        <f t="shared" si="34"/>
        <v/>
      </c>
    </row>
    <row r="287" spans="1:9" ht="42" customHeight="1" x14ac:dyDescent="0.25">
      <c r="A287" s="72" t="s">
        <v>297</v>
      </c>
      <c r="B287" s="54" t="s">
        <v>299</v>
      </c>
      <c r="C287" s="8">
        <v>227</v>
      </c>
      <c r="D287" s="8">
        <v>56</v>
      </c>
      <c r="E287" s="8"/>
      <c r="F287" s="8"/>
      <c r="G287" s="8"/>
      <c r="H287" s="8">
        <f>SUM(D287:G287)</f>
        <v>56</v>
      </c>
      <c r="I287">
        <f t="shared" si="34"/>
        <v>0.24669603524229075</v>
      </c>
    </row>
    <row r="288" spans="1:9" ht="33.75" customHeight="1" x14ac:dyDescent="0.25">
      <c r="A288" s="72" t="s">
        <v>298</v>
      </c>
      <c r="B288" s="58"/>
      <c r="C288" s="8">
        <v>5</v>
      </c>
      <c r="D288" s="8">
        <v>1</v>
      </c>
      <c r="E288" s="8"/>
      <c r="F288" s="8"/>
      <c r="G288" s="8"/>
      <c r="H288" s="8">
        <f t="shared" ref="H288" si="35">SUM(D288:G288)</f>
        <v>1</v>
      </c>
      <c r="I288">
        <f t="shared" si="34"/>
        <v>0.2</v>
      </c>
    </row>
    <row r="289" spans="1:9" ht="18.75" customHeight="1" x14ac:dyDescent="0.25">
      <c r="A289" s="68"/>
      <c r="B289" s="70"/>
      <c r="C289" s="13"/>
      <c r="D289" s="13"/>
      <c r="E289" s="13"/>
      <c r="F289" s="13"/>
      <c r="G289" s="13"/>
      <c r="H289" s="13"/>
      <c r="I289" t="str">
        <f t="shared" si="34"/>
        <v/>
      </c>
    </row>
    <row r="290" spans="1:9" x14ac:dyDescent="0.25">
      <c r="I290" t="str">
        <f t="shared" si="34"/>
        <v/>
      </c>
    </row>
    <row r="291" spans="1:9" x14ac:dyDescent="0.25">
      <c r="A291" s="40" t="s">
        <v>125</v>
      </c>
      <c r="B291" s="41"/>
      <c r="C291" s="41"/>
      <c r="D291" s="41"/>
      <c r="E291" s="41"/>
      <c r="F291" s="41"/>
      <c r="G291" s="41"/>
      <c r="H291" s="41"/>
      <c r="I291" t="str">
        <f t="shared" si="34"/>
        <v/>
      </c>
    </row>
    <row r="292" spans="1:9" x14ac:dyDescent="0.25">
      <c r="A292" s="32" t="s">
        <v>74</v>
      </c>
      <c r="B292" s="33"/>
      <c r="C292" s="33"/>
      <c r="D292" s="33"/>
      <c r="E292" s="33"/>
      <c r="F292" s="33"/>
      <c r="G292" s="33"/>
      <c r="H292" s="33"/>
      <c r="I292" t="str">
        <f t="shared" si="34"/>
        <v/>
      </c>
    </row>
    <row r="293" spans="1:9" x14ac:dyDescent="0.25">
      <c r="A293" s="52" t="s">
        <v>270</v>
      </c>
      <c r="B293" s="53" t="s">
        <v>269</v>
      </c>
      <c r="C293" s="8">
        <v>46878</v>
      </c>
      <c r="D293" s="8">
        <v>14945</v>
      </c>
      <c r="E293" s="8"/>
      <c r="F293" s="8"/>
      <c r="G293" s="8"/>
      <c r="H293" s="8">
        <f>SUM(D293:G293)</f>
        <v>14945</v>
      </c>
      <c r="I293">
        <f t="shared" si="34"/>
        <v>0.31880626306583043</v>
      </c>
    </row>
    <row r="294" spans="1:9" ht="26.25" x14ac:dyDescent="0.25">
      <c r="A294" s="51" t="s">
        <v>343</v>
      </c>
      <c r="B294" s="53" t="s">
        <v>10</v>
      </c>
      <c r="C294" s="8">
        <v>9818</v>
      </c>
      <c r="D294" s="8">
        <v>3159</v>
      </c>
      <c r="E294" s="8"/>
      <c r="F294" s="8"/>
      <c r="G294" s="8"/>
      <c r="H294" s="8">
        <f>SUM(D294:G294)</f>
        <v>3159</v>
      </c>
      <c r="I294">
        <f t="shared" si="34"/>
        <v>0.32175595844367488</v>
      </c>
    </row>
    <row r="295" spans="1:9" x14ac:dyDescent="0.25">
      <c r="I295" t="str">
        <f t="shared" si="34"/>
        <v/>
      </c>
    </row>
    <row r="296" spans="1:9" x14ac:dyDescent="0.25">
      <c r="A296" s="32" t="s">
        <v>75</v>
      </c>
      <c r="B296" s="33"/>
      <c r="C296" s="33"/>
      <c r="D296" s="33"/>
      <c r="E296" s="33"/>
      <c r="F296" s="33"/>
      <c r="G296" s="33"/>
      <c r="H296" s="33"/>
      <c r="I296" t="str">
        <f t="shared" si="34"/>
        <v/>
      </c>
    </row>
    <row r="297" spans="1:9" ht="18" customHeight="1" x14ac:dyDescent="0.25">
      <c r="A297" s="52" t="s">
        <v>271</v>
      </c>
      <c r="B297" s="53" t="s">
        <v>43</v>
      </c>
      <c r="C297" s="8">
        <v>16700</v>
      </c>
      <c r="D297" s="8">
        <v>5300</v>
      </c>
      <c r="E297" s="8"/>
      <c r="F297" s="8"/>
      <c r="G297" s="8"/>
      <c r="H297" s="8">
        <f>SUM(D297:G297)</f>
        <v>5300</v>
      </c>
      <c r="I297">
        <f t="shared" si="34"/>
        <v>0.31736526946107785</v>
      </c>
    </row>
    <row r="298" spans="1:9" x14ac:dyDescent="0.25">
      <c r="I298" t="str">
        <f t="shared" si="34"/>
        <v/>
      </c>
    </row>
    <row r="299" spans="1:9" x14ac:dyDescent="0.25">
      <c r="A299" s="32" t="s">
        <v>76</v>
      </c>
      <c r="B299" s="33"/>
      <c r="C299" s="33"/>
      <c r="D299" s="33"/>
      <c r="E299" s="33"/>
      <c r="F299" s="33"/>
      <c r="G299" s="33"/>
      <c r="H299" s="33"/>
      <c r="I299" t="str">
        <f t="shared" si="34"/>
        <v/>
      </c>
    </row>
    <row r="300" spans="1:9" x14ac:dyDescent="0.25">
      <c r="A300" s="52" t="s">
        <v>270</v>
      </c>
      <c r="B300" s="53" t="s">
        <v>43</v>
      </c>
      <c r="C300" s="8">
        <v>16255</v>
      </c>
      <c r="D300" s="8">
        <v>5354</v>
      </c>
      <c r="E300" s="8"/>
      <c r="F300" s="8"/>
      <c r="G300" s="8"/>
      <c r="H300" s="8">
        <f>SUM(D300:G300)</f>
        <v>5354</v>
      </c>
      <c r="I300">
        <f t="shared" si="34"/>
        <v>0.32937557674561674</v>
      </c>
    </row>
    <row r="301" spans="1:9" x14ac:dyDescent="0.25">
      <c r="I301" t="str">
        <f t="shared" si="34"/>
        <v/>
      </c>
    </row>
    <row r="302" spans="1:9" x14ac:dyDescent="0.25">
      <c r="A302" s="40" t="s">
        <v>44</v>
      </c>
      <c r="B302" s="41"/>
      <c r="C302" s="41"/>
      <c r="D302" s="41"/>
      <c r="E302" s="41"/>
      <c r="F302" s="41"/>
      <c r="G302" s="41"/>
      <c r="H302" s="41"/>
      <c r="I302" t="str">
        <f t="shared" si="34"/>
        <v/>
      </c>
    </row>
    <row r="303" spans="1:9" x14ac:dyDescent="0.25">
      <c r="A303" s="32" t="s">
        <v>45</v>
      </c>
      <c r="B303" s="33"/>
      <c r="C303" s="33"/>
      <c r="D303" s="33"/>
      <c r="E303" s="33"/>
      <c r="F303" s="33"/>
      <c r="G303" s="33"/>
      <c r="H303" s="33"/>
      <c r="I303" t="str">
        <f t="shared" si="34"/>
        <v/>
      </c>
    </row>
    <row r="304" spans="1:9" ht="64.5" x14ac:dyDescent="0.25">
      <c r="A304" s="51" t="s">
        <v>273</v>
      </c>
      <c r="B304" s="53" t="s">
        <v>272</v>
      </c>
      <c r="C304" s="8">
        <v>158</v>
      </c>
      <c r="D304" s="8">
        <v>40</v>
      </c>
      <c r="E304" s="8"/>
      <c r="F304" s="8"/>
      <c r="G304" s="8"/>
      <c r="H304" s="8">
        <f>SUM(D304:G304)</f>
        <v>40</v>
      </c>
      <c r="I304">
        <f t="shared" si="34"/>
        <v>0.25316455696202533</v>
      </c>
    </row>
    <row r="305" spans="1:9" x14ac:dyDescent="0.25">
      <c r="A305" s="62"/>
      <c r="B305" s="63"/>
      <c r="C305" s="64"/>
      <c r="D305" s="64"/>
      <c r="E305" s="64"/>
      <c r="F305" s="64"/>
      <c r="G305" s="64"/>
      <c r="H305" s="64"/>
      <c r="I305" t="str">
        <f t="shared" si="34"/>
        <v/>
      </c>
    </row>
    <row r="306" spans="1:9" x14ac:dyDescent="0.25">
      <c r="A306" s="32" t="s">
        <v>276</v>
      </c>
      <c r="B306" s="65"/>
      <c r="C306" s="66"/>
      <c r="D306" s="66"/>
      <c r="E306" s="66"/>
      <c r="F306" s="66"/>
      <c r="G306" s="66"/>
      <c r="H306" s="66"/>
      <c r="I306" t="str">
        <f t="shared" si="34"/>
        <v/>
      </c>
    </row>
    <row r="307" spans="1:9" ht="39" x14ac:dyDescent="0.25">
      <c r="A307" s="56" t="s">
        <v>279</v>
      </c>
      <c r="B307" s="53" t="s">
        <v>11</v>
      </c>
      <c r="C307" s="8">
        <v>236</v>
      </c>
      <c r="D307" s="8">
        <v>157</v>
      </c>
      <c r="E307" s="8"/>
      <c r="F307" s="8"/>
      <c r="G307" s="8"/>
      <c r="H307" s="8">
        <f>SUM(D307:G307)</f>
        <v>157</v>
      </c>
      <c r="I307">
        <f t="shared" si="34"/>
        <v>0.6652542372881356</v>
      </c>
    </row>
    <row r="308" spans="1:9" ht="26.25" x14ac:dyDescent="0.25">
      <c r="A308" s="51" t="s">
        <v>280</v>
      </c>
      <c r="B308" s="53" t="s">
        <v>11</v>
      </c>
      <c r="C308" s="8">
        <v>188</v>
      </c>
      <c r="D308" s="8">
        <v>11</v>
      </c>
      <c r="E308" s="8"/>
      <c r="F308" s="8"/>
      <c r="G308" s="8"/>
      <c r="H308" s="8">
        <f t="shared" ref="H308:H309" si="36">SUM(D308:G308)</f>
        <v>11</v>
      </c>
      <c r="I308">
        <f t="shared" si="34"/>
        <v>5.8510638297872342E-2</v>
      </c>
    </row>
    <row r="309" spans="1:9" ht="26.25" x14ac:dyDescent="0.25">
      <c r="A309" s="51" t="s">
        <v>281</v>
      </c>
      <c r="B309" s="53" t="s">
        <v>11</v>
      </c>
      <c r="C309" s="8">
        <v>2384</v>
      </c>
      <c r="D309" s="8">
        <v>200</v>
      </c>
      <c r="E309" s="8"/>
      <c r="F309" s="8"/>
      <c r="G309" s="8"/>
      <c r="H309" s="8">
        <f t="shared" si="36"/>
        <v>200</v>
      </c>
      <c r="I309">
        <f t="shared" si="34"/>
        <v>8.3892617449664433E-2</v>
      </c>
    </row>
    <row r="310" spans="1:9" x14ac:dyDescent="0.25">
      <c r="I310" t="str">
        <f t="shared" si="34"/>
        <v/>
      </c>
    </row>
    <row r="311" spans="1:9" x14ac:dyDescent="0.25">
      <c r="A311" s="32" t="s">
        <v>277</v>
      </c>
      <c r="B311" s="33"/>
      <c r="C311" s="33"/>
      <c r="D311" s="33"/>
      <c r="E311" s="33"/>
      <c r="F311" s="33"/>
      <c r="G311" s="33"/>
      <c r="H311" s="33"/>
      <c r="I311" t="str">
        <f t="shared" si="34"/>
        <v/>
      </c>
    </row>
    <row r="312" spans="1:9" ht="39" x14ac:dyDescent="0.25">
      <c r="A312" s="51" t="s">
        <v>274</v>
      </c>
      <c r="B312" s="53" t="s">
        <v>272</v>
      </c>
      <c r="C312" s="8">
        <v>162</v>
      </c>
      <c r="D312" s="8">
        <v>44</v>
      </c>
      <c r="E312" s="8"/>
      <c r="F312" s="8"/>
      <c r="G312" s="8"/>
      <c r="H312" s="8">
        <f>SUM(D312:G312)</f>
        <v>44</v>
      </c>
      <c r="I312">
        <f t="shared" si="34"/>
        <v>0.27160493827160492</v>
      </c>
    </row>
    <row r="313" spans="1:9" x14ac:dyDescent="0.25">
      <c r="I313" t="str">
        <f t="shared" si="34"/>
        <v/>
      </c>
    </row>
    <row r="314" spans="1:9" x14ac:dyDescent="0.25">
      <c r="A314" s="32" t="s">
        <v>278</v>
      </c>
      <c r="B314" s="33"/>
      <c r="C314" s="33"/>
      <c r="D314" s="33"/>
      <c r="E314" s="33"/>
      <c r="F314" s="33"/>
      <c r="G314" s="33"/>
      <c r="H314" s="33"/>
      <c r="I314" t="str">
        <f t="shared" si="34"/>
        <v/>
      </c>
    </row>
    <row r="315" spans="1:9" ht="39" x14ac:dyDescent="0.25">
      <c r="A315" s="51" t="s">
        <v>275</v>
      </c>
      <c r="B315" s="53" t="s">
        <v>272</v>
      </c>
      <c r="C315" s="8">
        <v>100</v>
      </c>
      <c r="D315" s="8">
        <v>34</v>
      </c>
      <c r="E315" s="8"/>
      <c r="F315" s="8"/>
      <c r="G315" s="8"/>
      <c r="H315" s="8">
        <f>SUM(D315:G315)</f>
        <v>34</v>
      </c>
      <c r="I315">
        <f t="shared" si="34"/>
        <v>0.34</v>
      </c>
    </row>
    <row r="316" spans="1:9" x14ac:dyDescent="0.25">
      <c r="I316" t="str">
        <f t="shared" si="34"/>
        <v/>
      </c>
    </row>
    <row r="317" spans="1:9" x14ac:dyDescent="0.25">
      <c r="I317" t="str">
        <f t="shared" si="34"/>
        <v/>
      </c>
    </row>
    <row r="318" spans="1:9" x14ac:dyDescent="0.25">
      <c r="I318" t="str">
        <f t="shared" si="34"/>
        <v/>
      </c>
    </row>
  </sheetData>
  <mergeCells count="8">
    <mergeCell ref="A177:B177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1" sqref="F2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9.140625" customWidth="1"/>
    <col min="4" max="4" width="11" style="15" bestFit="1" customWidth="1"/>
    <col min="5" max="5" width="13.5703125" bestFit="1" customWidth="1"/>
    <col min="6" max="6" width="12.85546875" style="15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106</v>
      </c>
      <c r="C1" t="s">
        <v>107</v>
      </c>
      <c r="D1" s="15" t="s">
        <v>108</v>
      </c>
      <c r="E1" t="s">
        <v>109</v>
      </c>
      <c r="F1" s="15" t="s">
        <v>110</v>
      </c>
    </row>
    <row r="2" spans="1:7" x14ac:dyDescent="0.25">
      <c r="A2" t="s">
        <v>111</v>
      </c>
      <c r="B2" s="16">
        <f>SUM(CIVIL!C:C)</f>
        <v>667535</v>
      </c>
      <c r="C2" s="16">
        <f>SUM(CIVIL!H:H)</f>
        <v>203158</v>
      </c>
      <c r="D2" s="15">
        <f t="shared" ref="D2:D8" si="0">C2/B2</f>
        <v>0.30434059637322386</v>
      </c>
      <c r="E2">
        <f>COUNT(CIVIL!I:I)</f>
        <v>54</v>
      </c>
      <c r="F2" s="24">
        <f>SUM(CIVIL!I:I)</f>
        <v>16.337090287383241</v>
      </c>
    </row>
    <row r="3" spans="1:7" x14ac:dyDescent="0.25">
      <c r="A3" t="s">
        <v>112</v>
      </c>
      <c r="B3" s="16">
        <f>SUM(PENAL!C:C)</f>
        <v>86739</v>
      </c>
      <c r="C3" s="16">
        <f>SUM(PENAL!H:H)</f>
        <v>21910</v>
      </c>
      <c r="D3" s="15">
        <f t="shared" si="0"/>
        <v>0.25259687107298906</v>
      </c>
      <c r="E3">
        <f>COUNT(PENAL!I:I)</f>
        <v>18</v>
      </c>
      <c r="F3" s="24">
        <f>SUM(PENAL!I:I)</f>
        <v>5.3469239552927537</v>
      </c>
    </row>
    <row r="4" spans="1:7" x14ac:dyDescent="0.25">
      <c r="A4" t="s">
        <v>113</v>
      </c>
      <c r="B4" s="16">
        <f>SUM(FAMILIAR!C:C)</f>
        <v>439128</v>
      </c>
      <c r="C4" s="16">
        <f>SUM(FAMILIAR!H:H)</f>
        <v>138048</v>
      </c>
      <c r="D4" s="15">
        <f t="shared" si="0"/>
        <v>0.31436847570639997</v>
      </c>
      <c r="E4">
        <f>COUNT(FAMILIAR!I:I)</f>
        <v>42</v>
      </c>
      <c r="F4" s="24">
        <f>SUM(FAMILIAR!I:I)</f>
        <v>13.500800585187131</v>
      </c>
    </row>
    <row r="5" spans="1:7" x14ac:dyDescent="0.25">
      <c r="A5" t="s">
        <v>114</v>
      </c>
      <c r="B5" s="16">
        <f>SUM(MIXTO!C:C)</f>
        <v>105785</v>
      </c>
      <c r="C5" s="16">
        <f>SUM(MIXTO!H:H)</f>
        <v>30494</v>
      </c>
      <c r="D5" s="15">
        <f t="shared" si="0"/>
        <v>0.28826393155929481</v>
      </c>
      <c r="E5">
        <f>COUNT(MIXTO!I:I)</f>
        <v>29</v>
      </c>
      <c r="F5" s="24">
        <f>SUM(MIXTO!I:I)</f>
        <v>7.3185947601131893</v>
      </c>
    </row>
    <row r="6" spans="1:7" x14ac:dyDescent="0.25">
      <c r="A6" t="s">
        <v>115</v>
      </c>
      <c r="B6" s="16">
        <f>SUM(MERCANTIL!C:C)</f>
        <v>127662</v>
      </c>
      <c r="C6" s="16">
        <f>SUM(MERCANTIL!H:H)</f>
        <v>35022</v>
      </c>
      <c r="D6" s="15">
        <f t="shared" si="0"/>
        <v>0.27433378765803451</v>
      </c>
      <c r="E6">
        <f>COUNT(MERCANTIL!I:I)</f>
        <v>18</v>
      </c>
      <c r="F6" s="24">
        <f>SUM(MERCANTIL!I:I)</f>
        <v>4.5736000989917303</v>
      </c>
    </row>
    <row r="7" spans="1:7" ht="15.75" thickBot="1" x14ac:dyDescent="0.3">
      <c r="A7" t="s">
        <v>116</v>
      </c>
      <c r="B7" s="17">
        <f>SUM(ADOLESCENTES!C:C)</f>
        <v>413</v>
      </c>
      <c r="C7" s="17">
        <f>SUM(ADOLESCENTES!H:H)</f>
        <v>115</v>
      </c>
      <c r="D7" s="18">
        <f t="shared" si="0"/>
        <v>0.27845036319612593</v>
      </c>
      <c r="E7" s="22">
        <f>COUNT(ADOLESCENTES!I:I)</f>
        <v>9</v>
      </c>
      <c r="F7" s="25">
        <f>SUM(ADOLESCENTES!I:I)</f>
        <v>3.0927383305100697</v>
      </c>
    </row>
    <row r="8" spans="1:7" ht="15.75" thickTop="1" x14ac:dyDescent="0.25">
      <c r="A8" t="s">
        <v>117</v>
      </c>
      <c r="B8" s="19">
        <f>SUM(B2:B7)</f>
        <v>1427262</v>
      </c>
      <c r="C8" s="19">
        <f>SUM(C2:C7)</f>
        <v>428747</v>
      </c>
      <c r="D8" s="20">
        <f t="shared" si="0"/>
        <v>0.30039824503139578</v>
      </c>
      <c r="E8" s="21">
        <f>SUM(E2:E7)</f>
        <v>170</v>
      </c>
      <c r="F8" s="26">
        <f>SUM(F2:F7)</f>
        <v>50.169748017478113</v>
      </c>
      <c r="G8" s="15">
        <f>F8/E8</f>
        <v>0.29511616480869479</v>
      </c>
    </row>
    <row r="11" spans="1:7" x14ac:dyDescent="0.25">
      <c r="A11" t="s">
        <v>118</v>
      </c>
      <c r="B11" s="16">
        <f>SUM(ADMIN!C12:C87)</f>
        <v>169497</v>
      </c>
      <c r="C11" s="16">
        <f>SUM(ADMIN!H12:H87)</f>
        <v>55433</v>
      </c>
      <c r="D11" s="15">
        <f>C11/B11</f>
        <v>0.3270441364743919</v>
      </c>
      <c r="E11">
        <f>COUNT(ADMIN!I12:I87)</f>
        <v>41</v>
      </c>
    </row>
    <row r="12" spans="1:7" x14ac:dyDescent="0.25">
      <c r="A12" t="s">
        <v>119</v>
      </c>
      <c r="B12" s="16">
        <f>SUM(ADMIN!C90:C288)</f>
        <v>1219841</v>
      </c>
      <c r="C12" s="16">
        <f>SUM(ADMIN!H90:H288)</f>
        <v>356325</v>
      </c>
      <c r="D12" s="15">
        <f>C12/B12</f>
        <v>0.29210774191062605</v>
      </c>
      <c r="E12">
        <f>COUNT(ADMIN!I90:I284)</f>
        <v>91</v>
      </c>
    </row>
    <row r="13" spans="1:7" x14ac:dyDescent="0.25">
      <c r="A13" t="s">
        <v>120</v>
      </c>
      <c r="B13" s="16">
        <f>SUM(ADMIN!C293:C300)</f>
        <v>89651</v>
      </c>
      <c r="C13" s="16">
        <f>SUM(ADMIN!H293:H300)</f>
        <v>28758</v>
      </c>
      <c r="D13" s="15">
        <f>C13/B13</f>
        <v>0.32077723617137566</v>
      </c>
      <c r="E13">
        <f>COUNT(ADMIN!I293:I300)</f>
        <v>4</v>
      </c>
    </row>
    <row r="14" spans="1:7" ht="15.75" thickBot="1" x14ac:dyDescent="0.3">
      <c r="A14" t="s">
        <v>121</v>
      </c>
      <c r="B14" s="17">
        <f>SUM(ADMIN!C304:C315)</f>
        <v>3228</v>
      </c>
      <c r="C14" s="17">
        <f>SUM(ADMIN!H304:H315)</f>
        <v>486</v>
      </c>
      <c r="D14" s="18">
        <f>C14/B14</f>
        <v>0.15055762081784388</v>
      </c>
      <c r="E14" s="22">
        <f>COUNT(ADMIN!I304:I315)</f>
        <v>6</v>
      </c>
    </row>
    <row r="15" spans="1:7" ht="15.75" thickTop="1" x14ac:dyDescent="0.25">
      <c r="B15" s="16">
        <f>SUM(B11:B14)</f>
        <v>1482217</v>
      </c>
      <c r="C15" s="16">
        <f>SUM(C11:C14)</f>
        <v>441002</v>
      </c>
      <c r="D15" s="15">
        <f>C15/B15</f>
        <v>0.29752863447120093</v>
      </c>
      <c r="E15">
        <f>SUM(E11:E14)</f>
        <v>142</v>
      </c>
      <c r="F15" s="24">
        <f>SUM(ADMIN!I:I)</f>
        <v>49.549904104195974</v>
      </c>
    </row>
    <row r="17" spans="1:10" x14ac:dyDescent="0.25">
      <c r="A17" t="s">
        <v>122</v>
      </c>
      <c r="B17" s="16">
        <f>SUM(FA!C12:C13)</f>
        <v>92536</v>
      </c>
      <c r="C17" s="16">
        <f>SUM(FA!H12:H13)</f>
        <v>28906</v>
      </c>
      <c r="D17" s="15">
        <f>C17/B17</f>
        <v>0.31237572404253477</v>
      </c>
      <c r="E17">
        <f>COUNT(FA!I12:I13)</f>
        <v>2</v>
      </c>
    </row>
    <row r="18" spans="1:10" ht="15.75" thickBot="1" x14ac:dyDescent="0.3">
      <c r="A18" t="s">
        <v>123</v>
      </c>
      <c r="B18" s="17">
        <f>SUM(FA!C17:C19)</f>
        <v>2460</v>
      </c>
      <c r="C18" s="17">
        <f>SUM(FA!H17:H19)</f>
        <v>487</v>
      </c>
      <c r="D18" s="18">
        <f>C18/B18</f>
        <v>0.19796747967479675</v>
      </c>
      <c r="E18" s="22">
        <f>COUNT(FA!I17:I18)</f>
        <v>2</v>
      </c>
    </row>
    <row r="19" spans="1:10" ht="15.75" thickTop="1" x14ac:dyDescent="0.25">
      <c r="B19" s="16">
        <f>SUM(B17:B18)</f>
        <v>94996</v>
      </c>
      <c r="C19" s="16">
        <f>SUM(C17:C18)</f>
        <v>29393</v>
      </c>
      <c r="D19" s="15">
        <f>C19/B19</f>
        <v>0.3094130279169649</v>
      </c>
      <c r="E19">
        <f>SUM(E17:E18)</f>
        <v>4</v>
      </c>
      <c r="F19" s="24">
        <f>SUM(FA!I:I)</f>
        <v>1.066174789902252</v>
      </c>
    </row>
    <row r="20" spans="1:10" x14ac:dyDescent="0.25">
      <c r="F20" s="24"/>
    </row>
    <row r="21" spans="1:10" x14ac:dyDescent="0.25">
      <c r="A21" t="s">
        <v>124</v>
      </c>
      <c r="B21" s="19">
        <f>B15+B19</f>
        <v>1577213</v>
      </c>
      <c r="C21" s="19">
        <f>C15+C19</f>
        <v>470395</v>
      </c>
      <c r="D21" s="20">
        <f>C21/B21</f>
        <v>0.29824443496217695</v>
      </c>
      <c r="E21" s="23">
        <f>E15+E19</f>
        <v>146</v>
      </c>
      <c r="F21" s="26">
        <f>F15+F19</f>
        <v>50.616078894098223</v>
      </c>
      <c r="G21" s="15">
        <f>F21/E21</f>
        <v>0.34668547187738508</v>
      </c>
    </row>
    <row r="22" spans="1:10" x14ac:dyDescent="0.25">
      <c r="J22" t="s">
        <v>126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CIVIL</vt:lpstr>
      <vt:lpstr>PENAL</vt:lpstr>
      <vt:lpstr>FAMILIAR</vt:lpstr>
      <vt:lpstr>MERCANTIL</vt:lpstr>
      <vt:lpstr>MIXTO</vt:lpstr>
      <vt:lpstr>ADOLESCENTES</vt:lpstr>
      <vt:lpstr>FA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2023-04-24T17:32:06Z</cp:lastPrinted>
  <dcterms:created xsi:type="dcterms:W3CDTF">2019-01-09T20:57:09Z</dcterms:created>
  <dcterms:modified xsi:type="dcterms:W3CDTF">2023-04-28T17:49:10Z</dcterms:modified>
</cp:coreProperties>
</file>