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EAI" sheetId="1" r:id="rId1"/>
  </sheets>
  <definedNames>
    <definedName name="_xlnm.Print_Area" localSheetId="0">EAI!$A$1:$J$63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G46" i="1"/>
  <c r="G45" i="1" s="1"/>
  <c r="I45" i="1"/>
  <c r="J45" i="1" s="1"/>
  <c r="H45" i="1"/>
  <c r="F45" i="1"/>
  <c r="E45" i="1"/>
  <c r="I43" i="1"/>
  <c r="H43" i="1"/>
  <c r="F43" i="1"/>
  <c r="H42" i="1"/>
  <c r="H39" i="1" s="1"/>
  <c r="J41" i="1"/>
  <c r="J40" i="1"/>
  <c r="G40" i="1"/>
  <c r="E37" i="1"/>
  <c r="J37" i="1" s="1"/>
  <c r="J36" i="1"/>
  <c r="G36" i="1"/>
  <c r="I35" i="1"/>
  <c r="H35" i="1"/>
  <c r="F33" i="1"/>
  <c r="F29" i="1" s="1"/>
  <c r="J20" i="1"/>
  <c r="G20" i="1"/>
  <c r="J19" i="1"/>
  <c r="J43" i="1" s="1"/>
  <c r="E43" i="1"/>
  <c r="G43" i="1" s="1"/>
  <c r="J18" i="1"/>
  <c r="G18" i="1"/>
  <c r="I42" i="1"/>
  <c r="F42" i="1"/>
  <c r="F39" i="1" s="1"/>
  <c r="G17" i="1"/>
  <c r="G42" i="1" s="1"/>
  <c r="J16" i="1"/>
  <c r="G16" i="1"/>
  <c r="E35" i="1"/>
  <c r="G35" i="1" s="1"/>
  <c r="J15" i="1"/>
  <c r="H34" i="1"/>
  <c r="G15" i="1"/>
  <c r="J14" i="1"/>
  <c r="H33" i="1"/>
  <c r="G14" i="1"/>
  <c r="E33" i="1"/>
  <c r="G33" i="1" s="1"/>
  <c r="J13" i="1"/>
  <c r="E32" i="1"/>
  <c r="J12" i="1"/>
  <c r="G12" i="1"/>
  <c r="E31" i="1"/>
  <c r="J11" i="1"/>
  <c r="H22" i="1"/>
  <c r="F22" i="1"/>
  <c r="G11" i="1"/>
  <c r="I39" i="1" l="1"/>
  <c r="J39" i="1" s="1"/>
  <c r="J35" i="1"/>
  <c r="G39" i="1"/>
  <c r="H29" i="1"/>
  <c r="H48" i="1"/>
  <c r="J32" i="1"/>
  <c r="G32" i="1"/>
  <c r="G22" i="1"/>
  <c r="I33" i="1"/>
  <c r="E22" i="1"/>
  <c r="E30" i="1"/>
  <c r="E34" i="1"/>
  <c r="G34" i="1" s="1"/>
  <c r="E42" i="1"/>
  <c r="E39" i="1" s="1"/>
  <c r="G13" i="1"/>
  <c r="G19" i="1"/>
  <c r="G37" i="1"/>
  <c r="F48" i="1"/>
  <c r="I22" i="1"/>
  <c r="I34" i="1"/>
  <c r="J17" i="1"/>
  <c r="J42" i="1" s="1"/>
  <c r="E29" i="1" l="1"/>
  <c r="J30" i="1"/>
  <c r="G30" i="1"/>
  <c r="E48" i="1"/>
  <c r="I48" i="1"/>
  <c r="J33" i="1"/>
  <c r="I29" i="1"/>
  <c r="J34" i="1"/>
  <c r="J22" i="1"/>
  <c r="J29" i="1" l="1"/>
  <c r="J48" i="1" s="1"/>
  <c r="G29" i="1"/>
  <c r="G48" i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<sst xmlns="http://schemas.openxmlformats.org/spreadsheetml/2006/main" count="64" uniqueCount="41">
  <si>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</si>
  <si>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</si>
  <si>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Del 1 de enero al 31 de marzo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</si>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</sst>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40" fontId="2" fillId="0" borderId="0" xfId="0" applyNumberFormat="1" applyFo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123825</xdr:rowOff>
    </xdr:to>
    <xdr:sp macro="" textlink="">
      <xdr:nvSpPr>
        <xdr:cNvPr id="3" name="4 CuadroTexto"/>
        <xdr:cNvSpPr txBox="1"/>
      </xdr:nvSpPr>
      <xdr:spPr>
        <a:xfrm>
          <a:off x="247650" y="10401300"/>
          <a:ext cx="2647951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5"/>
  <sheetViews>
    <sheetView tabSelected="1" workbookViewId="0">
      <selection activeCell="C34" sqref="C34:D34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3</v>
      </c>
      <c r="C7" s="9"/>
      <c r="D7" s="9"/>
      <c r="E7" s="9" t="s">
        <v>4</v>
      </c>
      <c r="F7" s="9"/>
      <c r="G7" s="9"/>
      <c r="H7" s="9"/>
      <c r="I7" s="9"/>
      <c r="J7" s="10" t="s">
        <v>5</v>
      </c>
    </row>
    <row r="8" spans="1:10" ht="24" x14ac:dyDescent="0.2">
      <c r="A8" s="6"/>
      <c r="B8" s="9"/>
      <c r="C8" s="9"/>
      <c r="D8" s="9"/>
      <c r="E8" s="11" t="s">
        <v>6</v>
      </c>
      <c r="F8" s="12" t="s">
        <v>7</v>
      </c>
      <c r="G8" s="11" t="s">
        <v>8</v>
      </c>
      <c r="H8" s="11" t="s">
        <v>9</v>
      </c>
      <c r="I8" s="11" t="s">
        <v>10</v>
      </c>
      <c r="J8" s="10"/>
    </row>
    <row r="9" spans="1:10" ht="12" customHeight="1" x14ac:dyDescent="0.2">
      <c r="A9" s="6"/>
      <c r="B9" s="9"/>
      <c r="C9" s="9"/>
      <c r="D9" s="9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17</v>
      </c>
      <c r="C11" s="20"/>
      <c r="D11" s="21"/>
      <c r="E11" s="22">
        <v>0</v>
      </c>
      <c r="F11" s="22">
        <v>0</v>
      </c>
      <c r="G11" s="22">
        <f t="shared" ref="G11:G20" si="0"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18</v>
      </c>
      <c r="C12" s="20"/>
      <c r="D12" s="21"/>
      <c r="E12" s="22">
        <v>0</v>
      </c>
      <c r="F12" s="22">
        <v>0</v>
      </c>
      <c r="G12" s="22">
        <f t="shared" si="0"/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19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20</v>
      </c>
      <c r="C14" s="20"/>
      <c r="D14" s="21"/>
      <c r="E14" s="22">
        <v>9562556.7899999991</v>
      </c>
      <c r="F14" s="22">
        <v>0</v>
      </c>
      <c r="G14" s="22">
        <f t="shared" si="0"/>
        <v>9562556.7899999991</v>
      </c>
      <c r="H14" s="22">
        <v>2698884.55</v>
      </c>
      <c r="I14" s="22">
        <v>2698884.55</v>
      </c>
      <c r="J14" s="22">
        <f>+I14-E14</f>
        <v>-6863672.2399999993</v>
      </c>
    </row>
    <row r="15" spans="1:10" ht="12" customHeight="1" x14ac:dyDescent="0.2">
      <c r="A15" s="13"/>
      <c r="B15" s="19" t="s">
        <v>21</v>
      </c>
      <c r="C15" s="20"/>
      <c r="D15" s="21"/>
      <c r="E15" s="22">
        <v>75819033.409999996</v>
      </c>
      <c r="F15" s="22">
        <v>0</v>
      </c>
      <c r="G15" s="22">
        <f t="shared" si="0"/>
        <v>75819033.409999996</v>
      </c>
      <c r="H15" s="22">
        <v>22692702.16</v>
      </c>
      <c r="I15" s="22">
        <v>22692702.16</v>
      </c>
      <c r="J15" s="22">
        <f t="shared" ref="J15:J18" si="2">+I15-E15</f>
        <v>-53126331.25</v>
      </c>
    </row>
    <row r="16" spans="1:10" ht="12" customHeight="1" x14ac:dyDescent="0.2">
      <c r="A16" s="13"/>
      <c r="B16" s="19" t="s">
        <v>22</v>
      </c>
      <c r="C16" s="20"/>
      <c r="D16" s="21"/>
      <c r="E16" s="22">
        <v>5559543.5700000003</v>
      </c>
      <c r="F16" s="22">
        <v>0</v>
      </c>
      <c r="G16" s="22">
        <f t="shared" si="0"/>
        <v>5559543.5700000003</v>
      </c>
      <c r="H16" s="22">
        <v>886016.26</v>
      </c>
      <c r="I16" s="22">
        <v>886016.26</v>
      </c>
      <c r="J16" s="22">
        <f t="shared" si="2"/>
        <v>-4673527.3100000005</v>
      </c>
    </row>
    <row r="17" spans="1:10" s="1" customFormat="1" x14ac:dyDescent="0.2">
      <c r="A17" s="13"/>
      <c r="B17" s="19" t="s">
        <v>23</v>
      </c>
      <c r="C17" s="20"/>
      <c r="D17" s="21"/>
      <c r="E17" s="22">
        <v>1979377.85</v>
      </c>
      <c r="F17" s="22">
        <v>0</v>
      </c>
      <c r="G17" s="22">
        <f t="shared" si="0"/>
        <v>1979377.85</v>
      </c>
      <c r="H17" s="22">
        <v>721347.03999999992</v>
      </c>
      <c r="I17" s="22">
        <v>721347.03999999992</v>
      </c>
      <c r="J17" s="22">
        <f t="shared" si="2"/>
        <v>-1258030.81</v>
      </c>
    </row>
    <row r="18" spans="1:10" ht="30" customHeight="1" x14ac:dyDescent="0.2">
      <c r="A18" s="13"/>
      <c r="B18" s="19" t="s">
        <v>24</v>
      </c>
      <c r="C18" s="20"/>
      <c r="D18" s="21"/>
      <c r="E18" s="22">
        <v>0</v>
      </c>
      <c r="F18" s="22">
        <v>0</v>
      </c>
      <c r="G18" s="22">
        <f t="shared" si="0"/>
        <v>0</v>
      </c>
      <c r="H18" s="22">
        <v>0</v>
      </c>
      <c r="I18" s="22">
        <v>0</v>
      </c>
      <c r="J18" s="22">
        <f t="shared" si="2"/>
        <v>0</v>
      </c>
    </row>
    <row r="19" spans="1:10" s="1" customFormat="1" ht="24" customHeight="1" x14ac:dyDescent="0.2">
      <c r="A19" s="13"/>
      <c r="B19" s="19" t="s">
        <v>25</v>
      </c>
      <c r="C19" s="20"/>
      <c r="D19" s="21"/>
      <c r="E19" s="22">
        <v>1619617751</v>
      </c>
      <c r="F19" s="22">
        <v>0</v>
      </c>
      <c r="G19" s="22">
        <f t="shared" si="0"/>
        <v>1619617751</v>
      </c>
      <c r="H19" s="22">
        <v>390245954</v>
      </c>
      <c r="I19" s="22">
        <v>390245954</v>
      </c>
      <c r="J19" s="23">
        <f t="shared" si="1"/>
        <v>-1229371797</v>
      </c>
    </row>
    <row r="20" spans="1:10" s="1" customFormat="1" ht="12" customHeight="1" x14ac:dyDescent="0.2">
      <c r="A20" s="13"/>
      <c r="B20" s="19" t="s">
        <v>26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27</v>
      </c>
      <c r="E22" s="32">
        <f>SUM(E11+E12+E13+E14+E15+E16+E17+E18+E19+E20)</f>
        <v>1712538262.6199999</v>
      </c>
      <c r="F22" s="32">
        <f>SUM(F11+F12+F13+F14+F15+F16+F17+F18+F19+F20)</f>
        <v>0</v>
      </c>
      <c r="G22" s="32">
        <f>SUM(G11+G12+G13+G14+G15+G16+G17+G18+G19+G20)</f>
        <v>1712538262.6199999</v>
      </c>
      <c r="H22" s="32">
        <f>SUM(H11+H12+H13+H14+H15+H16+H17+H18+H19+H20)</f>
        <v>417244904.00999999</v>
      </c>
      <c r="I22" s="32">
        <f>SUM(I11+I12+I13+I14+I15+I16+I17+I18+I19+I20)</f>
        <v>417244904.00999999</v>
      </c>
      <c r="J22" s="33">
        <f>SUM(J14,J15,J16,J17,J19)</f>
        <v>-1295293358.6099999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28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29</v>
      </c>
      <c r="C25" s="10"/>
      <c r="D25" s="10"/>
      <c r="E25" s="9" t="s">
        <v>4</v>
      </c>
      <c r="F25" s="9"/>
      <c r="G25" s="9"/>
      <c r="H25" s="9"/>
      <c r="I25" s="9"/>
      <c r="J25" s="10" t="s">
        <v>5</v>
      </c>
    </row>
    <row r="26" spans="1:10" ht="24" x14ac:dyDescent="0.2">
      <c r="A26" s="6"/>
      <c r="B26" s="10"/>
      <c r="C26" s="10"/>
      <c r="D26" s="10"/>
      <c r="E26" s="11" t="s">
        <v>6</v>
      </c>
      <c r="F26" s="12" t="s">
        <v>7</v>
      </c>
      <c r="G26" s="11" t="s">
        <v>8</v>
      </c>
      <c r="H26" s="11" t="s">
        <v>9</v>
      </c>
      <c r="I26" s="11" t="s">
        <v>10</v>
      </c>
      <c r="J26" s="10"/>
    </row>
    <row r="27" spans="1:10" ht="12" customHeight="1" x14ac:dyDescent="0.2">
      <c r="A27" s="6"/>
      <c r="B27" s="10"/>
      <c r="C27" s="10"/>
      <c r="D27" s="10"/>
      <c r="E27" s="11" t="s">
        <v>11</v>
      </c>
      <c r="F27" s="11" t="s">
        <v>12</v>
      </c>
      <c r="G27" s="11" t="s">
        <v>13</v>
      </c>
      <c r="H27" s="11" t="s">
        <v>14</v>
      </c>
      <c r="I27" s="11" t="s">
        <v>15</v>
      </c>
      <c r="J27" s="11" t="s">
        <v>16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30</v>
      </c>
      <c r="C29" s="39"/>
      <c r="D29" s="40"/>
      <c r="E29" s="41">
        <f t="shared" ref="E29:J29" si="3">+E30+E32+E33+E34+E35+E36+E37</f>
        <v>90941133.769999981</v>
      </c>
      <c r="F29" s="41">
        <f t="shared" si="3"/>
        <v>0</v>
      </c>
      <c r="G29" s="41">
        <f t="shared" si="3"/>
        <v>90941133.769999981</v>
      </c>
      <c r="H29" s="41">
        <f t="shared" si="3"/>
        <v>26277602.970000003</v>
      </c>
      <c r="I29" s="41">
        <f t="shared" si="3"/>
        <v>26277602.970000003</v>
      </c>
      <c r="J29" s="41">
        <f t="shared" si="3"/>
        <v>-64663530.800000004</v>
      </c>
    </row>
    <row r="30" spans="1:10" ht="12" customHeight="1" x14ac:dyDescent="0.2">
      <c r="A30" s="13"/>
      <c r="B30" s="42"/>
      <c r="C30" s="20" t="s">
        <v>17</v>
      </c>
      <c r="D30" s="21"/>
      <c r="E30" s="22">
        <f>E11</f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31</v>
      </c>
      <c r="D31" s="21"/>
      <c r="E31" s="22">
        <f t="shared" ref="E31:E37" si="4">E12</f>
        <v>0</v>
      </c>
      <c r="F31" s="22">
        <v>0</v>
      </c>
      <c r="G31" s="22">
        <v>0</v>
      </c>
      <c r="H31" s="22">
        <v>0</v>
      </c>
      <c r="I31" s="22">
        <v>0</v>
      </c>
      <c r="J31" s="22"/>
    </row>
    <row r="32" spans="1:10" ht="12" customHeight="1" x14ac:dyDescent="0.2">
      <c r="A32" s="13"/>
      <c r="B32" s="42"/>
      <c r="C32" s="20" t="s">
        <v>19</v>
      </c>
      <c r="D32" s="21"/>
      <c r="E32" s="22">
        <f t="shared" si="4"/>
        <v>0</v>
      </c>
      <c r="F32" s="22">
        <v>0</v>
      </c>
      <c r="G32" s="22">
        <f t="shared" ref="G32:G43" si="5">+E32+F32</f>
        <v>0</v>
      </c>
      <c r="H32" s="22">
        <v>0</v>
      </c>
      <c r="I32" s="22">
        <v>0</v>
      </c>
      <c r="J32" s="22">
        <f t="shared" ref="J32:J46" si="6">+I32-E32</f>
        <v>0</v>
      </c>
    </row>
    <row r="33" spans="1:11" ht="12" customHeight="1" x14ac:dyDescent="0.2">
      <c r="A33" s="13"/>
      <c r="B33" s="42"/>
      <c r="C33" s="20" t="s">
        <v>20</v>
      </c>
      <c r="D33" s="21"/>
      <c r="E33" s="22">
        <f t="shared" si="4"/>
        <v>9562556.7899999991</v>
      </c>
      <c r="F33" s="22">
        <f>F14</f>
        <v>0</v>
      </c>
      <c r="G33" s="22">
        <f t="shared" si="5"/>
        <v>9562556.7899999991</v>
      </c>
      <c r="H33" s="22">
        <f>H14</f>
        <v>2698884.55</v>
      </c>
      <c r="I33" s="22">
        <f>I14</f>
        <v>2698884.55</v>
      </c>
      <c r="J33" s="22">
        <f t="shared" si="6"/>
        <v>-6863672.2399999993</v>
      </c>
    </row>
    <row r="34" spans="1:11" ht="12" customHeight="1" x14ac:dyDescent="0.2">
      <c r="A34" s="13"/>
      <c r="B34" s="42"/>
      <c r="C34" s="20" t="s">
        <v>32</v>
      </c>
      <c r="D34" s="21"/>
      <c r="E34" s="22">
        <f t="shared" si="4"/>
        <v>75819033.409999996</v>
      </c>
      <c r="F34" s="22">
        <v>0</v>
      </c>
      <c r="G34" s="23">
        <f t="shared" si="5"/>
        <v>75819033.409999996</v>
      </c>
      <c r="H34" s="22">
        <f t="shared" ref="H34:I35" si="7">H15</f>
        <v>22692702.16</v>
      </c>
      <c r="I34" s="22">
        <f t="shared" si="7"/>
        <v>22692702.16</v>
      </c>
      <c r="J34" s="23">
        <f t="shared" si="6"/>
        <v>-53126331.25</v>
      </c>
    </row>
    <row r="35" spans="1:11" ht="12" customHeight="1" x14ac:dyDescent="0.2">
      <c r="A35" s="13"/>
      <c r="B35" s="42"/>
      <c r="C35" s="20" t="s">
        <v>33</v>
      </c>
      <c r="D35" s="21"/>
      <c r="E35" s="22">
        <f t="shared" si="4"/>
        <v>5559543.5700000003</v>
      </c>
      <c r="F35" s="22">
        <v>0</v>
      </c>
      <c r="G35" s="23">
        <f t="shared" si="5"/>
        <v>5559543.5700000003</v>
      </c>
      <c r="H35" s="22">
        <f t="shared" si="7"/>
        <v>886016.26</v>
      </c>
      <c r="I35" s="22">
        <f t="shared" si="7"/>
        <v>886016.26</v>
      </c>
      <c r="J35" s="22">
        <f t="shared" si="6"/>
        <v>-4673527.3100000005</v>
      </c>
    </row>
    <row r="36" spans="1:11" s="1" customFormat="1" ht="30.75" customHeight="1" x14ac:dyDescent="0.2">
      <c r="A36" s="13"/>
      <c r="B36" s="42"/>
      <c r="C36" s="20" t="s">
        <v>24</v>
      </c>
      <c r="D36" s="21"/>
      <c r="E36" s="22">
        <v>0</v>
      </c>
      <c r="F36" s="22">
        <v>0</v>
      </c>
      <c r="G36" s="22">
        <f t="shared" si="5"/>
        <v>0</v>
      </c>
      <c r="H36" s="22">
        <v>0</v>
      </c>
      <c r="I36" s="22">
        <v>0</v>
      </c>
      <c r="J36" s="22">
        <f t="shared" si="6"/>
        <v>0</v>
      </c>
    </row>
    <row r="37" spans="1:11" s="1" customFormat="1" ht="12" customHeight="1" x14ac:dyDescent="0.2">
      <c r="A37" s="13"/>
      <c r="B37" s="42"/>
      <c r="C37" s="20" t="s">
        <v>34</v>
      </c>
      <c r="D37" s="21"/>
      <c r="E37" s="22">
        <f t="shared" si="4"/>
        <v>0</v>
      </c>
      <c r="F37" s="23"/>
      <c r="G37" s="23">
        <f t="shared" si="5"/>
        <v>0</v>
      </c>
      <c r="H37" s="23">
        <v>0</v>
      </c>
      <c r="I37" s="23">
        <v>0</v>
      </c>
      <c r="J37" s="23">
        <f t="shared" si="6"/>
        <v>0</v>
      </c>
    </row>
    <row r="38" spans="1:11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1" ht="40.5" customHeight="1" x14ac:dyDescent="0.2">
      <c r="A39" s="13"/>
      <c r="B39" s="46" t="s">
        <v>35</v>
      </c>
      <c r="C39" s="47"/>
      <c r="D39" s="48"/>
      <c r="E39" s="41">
        <f>+E40+E42+E43</f>
        <v>1621597128.8499999</v>
      </c>
      <c r="F39" s="41">
        <f>+F40+F42+F43</f>
        <v>0</v>
      </c>
      <c r="G39" s="41">
        <f>+G40+G42+G43</f>
        <v>1621597128.8499999</v>
      </c>
      <c r="H39" s="41">
        <f>+H40+H42+H43</f>
        <v>390967301.04000002</v>
      </c>
      <c r="I39" s="41">
        <f>+I40+I42+I43</f>
        <v>390967301.04000002</v>
      </c>
      <c r="J39" s="41">
        <f t="shared" si="6"/>
        <v>-1230629827.8099999</v>
      </c>
    </row>
    <row r="40" spans="1:11" ht="12" customHeight="1" x14ac:dyDescent="0.2">
      <c r="A40" s="13"/>
      <c r="B40" s="38"/>
      <c r="C40" s="20" t="s">
        <v>18</v>
      </c>
      <c r="D40" s="21"/>
      <c r="E40" s="22">
        <v>0</v>
      </c>
      <c r="F40" s="22">
        <v>0</v>
      </c>
      <c r="G40" s="22">
        <f t="shared" si="5"/>
        <v>0</v>
      </c>
      <c r="H40" s="22">
        <v>0</v>
      </c>
      <c r="I40" s="22">
        <v>0</v>
      </c>
      <c r="J40" s="22">
        <f t="shared" si="6"/>
        <v>0</v>
      </c>
    </row>
    <row r="41" spans="1:11" ht="12" customHeight="1" x14ac:dyDescent="0.2">
      <c r="A41" s="13"/>
      <c r="B41" s="38"/>
      <c r="C41" s="20" t="s">
        <v>32</v>
      </c>
      <c r="D41" s="21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 t="shared" si="6"/>
        <v>0</v>
      </c>
    </row>
    <row r="42" spans="1:11" x14ac:dyDescent="0.2">
      <c r="A42" s="13"/>
      <c r="B42" s="42"/>
      <c r="C42" s="20" t="s">
        <v>36</v>
      </c>
      <c r="D42" s="21"/>
      <c r="E42" s="23">
        <f>E17</f>
        <v>1979377.85</v>
      </c>
      <c r="F42" s="23">
        <f t="shared" ref="F42:J42" si="8">F17</f>
        <v>0</v>
      </c>
      <c r="G42" s="23">
        <f t="shared" si="8"/>
        <v>1979377.85</v>
      </c>
      <c r="H42" s="23">
        <f t="shared" si="8"/>
        <v>721347.03999999992</v>
      </c>
      <c r="I42" s="23">
        <f t="shared" si="8"/>
        <v>721347.03999999992</v>
      </c>
      <c r="J42" s="23">
        <f t="shared" si="8"/>
        <v>-1258030.81</v>
      </c>
    </row>
    <row r="43" spans="1:11" ht="25.5" customHeight="1" x14ac:dyDescent="0.2">
      <c r="A43" s="13"/>
      <c r="B43" s="42"/>
      <c r="C43" s="20" t="s">
        <v>25</v>
      </c>
      <c r="D43" s="21"/>
      <c r="E43" s="23">
        <f>E19</f>
        <v>1619617751</v>
      </c>
      <c r="F43" s="23">
        <f>F19</f>
        <v>0</v>
      </c>
      <c r="G43" s="23">
        <f t="shared" si="5"/>
        <v>1619617751</v>
      </c>
      <c r="H43" s="23">
        <f t="shared" ref="H43:J43" si="9">H19</f>
        <v>390245954</v>
      </c>
      <c r="I43" s="23">
        <f t="shared" si="9"/>
        <v>390245954</v>
      </c>
      <c r="J43" s="23">
        <f t="shared" si="9"/>
        <v>-1229371797</v>
      </c>
    </row>
    <row r="44" spans="1:11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1" ht="12" customHeight="1" x14ac:dyDescent="0.2">
      <c r="A45" s="13"/>
      <c r="B45" s="38" t="s">
        <v>37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6"/>
        <v>0</v>
      </c>
    </row>
    <row r="46" spans="1:11" ht="12" customHeight="1" x14ac:dyDescent="0.2">
      <c r="A46" s="13"/>
      <c r="B46" s="42"/>
      <c r="C46" s="20" t="s">
        <v>26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6"/>
        <v>0</v>
      </c>
      <c r="K46" s="56"/>
    </row>
    <row r="47" spans="1:11" ht="12" customHeight="1" x14ac:dyDescent="0.2">
      <c r="A47" s="13"/>
      <c r="B47" s="24"/>
      <c r="C47" s="25"/>
      <c r="D47" s="26"/>
      <c r="E47" s="57"/>
      <c r="F47" s="57"/>
      <c r="G47" s="57"/>
      <c r="H47" s="57"/>
      <c r="I47" s="57"/>
      <c r="J47" s="57"/>
    </row>
    <row r="48" spans="1:11" ht="12" customHeight="1" x14ac:dyDescent="0.2">
      <c r="A48" s="6"/>
      <c r="B48" s="29"/>
      <c r="C48" s="30"/>
      <c r="D48" s="58" t="s">
        <v>27</v>
      </c>
      <c r="E48" s="59">
        <f>+E30+E32+E33+E34+E35+E36+E37+E39+E45</f>
        <v>1712538262.6199999</v>
      </c>
      <c r="F48" s="59">
        <f>+F30+F32+F33+F34+F35+F36+F37+F39+F45</f>
        <v>0</v>
      </c>
      <c r="G48" s="59">
        <f>+G30+G32+G33+G34+G35+G36+G37+G39+G45</f>
        <v>1712538262.6199999</v>
      </c>
      <c r="H48" s="59">
        <f>+H30+H32+H33+H34+H35+H36+H37+H39+H45</f>
        <v>417244904.01000005</v>
      </c>
      <c r="I48" s="59">
        <f>+I30+I32+I33+I34+I35+I36+I37+I39+I45</f>
        <v>417244904.01000005</v>
      </c>
      <c r="J48" s="60">
        <f>+J29+J39+J45</f>
        <v>-1295293358.6099999</v>
      </c>
    </row>
    <row r="49" spans="1:10" ht="12" customHeight="1" x14ac:dyDescent="0.2">
      <c r="A49" s="13"/>
      <c r="B49" s="34"/>
      <c r="C49" s="34"/>
      <c r="D49" s="34"/>
      <c r="E49" s="61"/>
      <c r="F49" s="61"/>
      <c r="G49" s="61"/>
      <c r="H49" s="62" t="s">
        <v>28</v>
      </c>
      <c r="I49" s="63"/>
      <c r="J49" s="64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5" t="s">
        <v>40</v>
      </c>
      <c r="C52" s="65"/>
      <c r="D52" s="65"/>
      <c r="E52" s="65"/>
      <c r="F52" s="65"/>
      <c r="G52" s="65"/>
      <c r="H52" s="65"/>
      <c r="I52" s="65"/>
      <c r="J52" s="65"/>
    </row>
    <row r="55" spans="1:10" x14ac:dyDescent="0.2">
      <c r="J55" s="66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2023-04-28T17:24:38Z</dcterms:created>
  <dcterms:modified xsi:type="dcterms:W3CDTF">2023-04-28T17:32:53Z</dcterms:modified>
</cp:coreProperties>
</file>