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2022_ENVIADO_CONGRESO\CIERRE_2022_PODER_JUDICIAL\"/>
    </mc:Choice>
  </mc:AlternateContent>
  <bookViews>
    <workbookView xWindow="-120" yWindow="-120" windowWidth="29040" windowHeight="15840" activeTab="6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externalReferences>
    <externalReference r:id="rId9"/>
  </externalReference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6" l="1"/>
  <c r="I76" i="6" s="1"/>
  <c r="H77" i="6"/>
  <c r="I77" i="6" s="1"/>
  <c r="H78" i="6"/>
  <c r="I78" i="6" s="1"/>
  <c r="H79" i="6"/>
  <c r="I79" i="6" s="1"/>
  <c r="H75" i="6"/>
  <c r="I75" i="6" s="1"/>
  <c r="H69" i="6"/>
  <c r="I69" i="6" s="1"/>
  <c r="H70" i="6"/>
  <c r="I70" i="6" s="1"/>
  <c r="H71" i="6"/>
  <c r="I71" i="6" s="1"/>
  <c r="H72" i="6"/>
  <c r="I72" i="6" s="1"/>
  <c r="H68" i="6"/>
  <c r="I68" i="6" s="1"/>
  <c r="H62" i="6"/>
  <c r="I62" i="6" s="1"/>
  <c r="H63" i="6"/>
  <c r="I63" i="6" s="1"/>
  <c r="H64" i="6"/>
  <c r="I64" i="6" s="1"/>
  <c r="H65" i="6"/>
  <c r="I65" i="6" s="1"/>
  <c r="H61" i="6"/>
  <c r="I61" i="6" s="1"/>
  <c r="H58" i="8"/>
  <c r="I58" i="8" s="1"/>
  <c r="H59" i="8"/>
  <c r="I59" i="8" s="1"/>
  <c r="H57" i="8"/>
  <c r="I57" i="8" s="1"/>
  <c r="H53" i="8"/>
  <c r="I53" i="8" s="1"/>
  <c r="H54" i="8"/>
  <c r="I54" i="8" s="1"/>
  <c r="H52" i="8"/>
  <c r="I52" i="8" s="1"/>
  <c r="H48" i="8"/>
  <c r="I48" i="8" s="1"/>
  <c r="H49" i="8"/>
  <c r="I49" i="8" s="1"/>
  <c r="H47" i="8"/>
  <c r="I47" i="8" s="1"/>
  <c r="I56" i="8"/>
  <c r="I51" i="8"/>
  <c r="I46" i="8"/>
  <c r="I220" i="6"/>
  <c r="I221" i="6"/>
  <c r="I223" i="6"/>
  <c r="I224" i="6"/>
  <c r="I226" i="6"/>
  <c r="I227" i="6"/>
  <c r="I229" i="6"/>
  <c r="I230" i="6"/>
  <c r="I53" i="6"/>
  <c r="I54" i="6"/>
  <c r="I56" i="6"/>
  <c r="I57" i="6"/>
  <c r="I81" i="6"/>
  <c r="I82" i="6"/>
  <c r="I83" i="6"/>
  <c r="H228" i="6" l="1"/>
  <c r="I228" i="6" s="1"/>
  <c r="H225" i="6"/>
  <c r="I225" i="6" s="1"/>
  <c r="H222" i="6"/>
  <c r="I222" i="6" s="1"/>
  <c r="I39" i="6"/>
  <c r="I40" i="6"/>
  <c r="I42" i="6"/>
  <c r="I43" i="6"/>
  <c r="H41" i="6"/>
  <c r="I41" i="6" s="1"/>
  <c r="I302" i="6"/>
  <c r="I303" i="6"/>
  <c r="I280" i="6"/>
  <c r="I281" i="6"/>
  <c r="I284" i="6"/>
  <c r="I285" i="6"/>
  <c r="I286" i="6"/>
  <c r="I187" i="6"/>
  <c r="I174" i="6"/>
  <c r="I170" i="6"/>
  <c r="I95" i="6"/>
  <c r="I96" i="6"/>
  <c r="I99" i="6"/>
  <c r="I100" i="6"/>
  <c r="I103" i="6"/>
  <c r="B18" i="12" l="1"/>
  <c r="B17" i="12"/>
  <c r="H102" i="6"/>
  <c r="I102" i="6" s="1"/>
  <c r="H101" i="6"/>
  <c r="I101" i="6" s="1"/>
  <c r="H98" i="6"/>
  <c r="I98" i="6" s="1"/>
  <c r="H97" i="6"/>
  <c r="I97" i="6" s="1"/>
  <c r="B12" i="12"/>
  <c r="H58" i="6"/>
  <c r="I58" i="6" s="1"/>
  <c r="H55" i="6"/>
  <c r="I55" i="6" s="1"/>
  <c r="H283" i="6"/>
  <c r="I283" i="6" s="1"/>
  <c r="H282" i="6"/>
  <c r="I282" i="6" s="1"/>
  <c r="H166" i="6"/>
  <c r="I166" i="6" s="1"/>
  <c r="H252" i="6"/>
  <c r="I252" i="6" s="1"/>
  <c r="I25" i="8"/>
  <c r="I26" i="8"/>
  <c r="I30" i="8"/>
  <c r="I31" i="8"/>
  <c r="I35" i="8"/>
  <c r="I36" i="8"/>
  <c r="I40" i="8"/>
  <c r="I41" i="8"/>
  <c r="I60" i="8"/>
  <c r="I61" i="8"/>
  <c r="I65" i="8"/>
  <c r="I66" i="8"/>
  <c r="H29" i="8"/>
  <c r="I29" i="8" s="1"/>
  <c r="H28" i="8"/>
  <c r="I28" i="8" s="1"/>
  <c r="H27" i="8"/>
  <c r="I27" i="8" s="1"/>
  <c r="H14" i="6" l="1"/>
  <c r="H177" i="6" l="1"/>
  <c r="H157" i="6" l="1"/>
  <c r="I157" i="6" s="1"/>
  <c r="H153" i="6"/>
  <c r="I153" i="6" s="1"/>
  <c r="H137" i="6"/>
  <c r="I137" i="6" s="1"/>
  <c r="H129" i="6" l="1"/>
  <c r="I129" i="6" s="1"/>
  <c r="H118" i="6" l="1"/>
  <c r="I118" i="6" s="1"/>
  <c r="H114" i="6"/>
  <c r="I114" i="6" s="1"/>
  <c r="H110" i="6"/>
  <c r="I110" i="6" s="1"/>
  <c r="H52" i="6"/>
  <c r="I52" i="6" s="1"/>
  <c r="H48" i="6"/>
  <c r="I48" i="6" s="1"/>
  <c r="I33" i="6"/>
  <c r="I34" i="6"/>
  <c r="I14" i="6" l="1"/>
  <c r="I86" i="6" l="1"/>
  <c r="I87" i="6"/>
  <c r="I175" i="6"/>
  <c r="I176" i="6"/>
  <c r="I177" i="6"/>
  <c r="H193" i="6" l="1"/>
  <c r="I193" i="6" s="1"/>
  <c r="H194" i="6"/>
  <c r="I194" i="6" s="1"/>
  <c r="I18" i="11" l="1"/>
  <c r="I19" i="11"/>
  <c r="I26" i="11"/>
  <c r="I27" i="11"/>
  <c r="I34" i="11"/>
  <c r="I35" i="11"/>
  <c r="I42" i="11"/>
  <c r="I43" i="11"/>
  <c r="I50" i="11"/>
  <c r="I51" i="11"/>
  <c r="I52" i="11"/>
  <c r="I53" i="11"/>
  <c r="I54" i="11"/>
  <c r="I55" i="11"/>
  <c r="I56" i="11"/>
  <c r="I57" i="11"/>
  <c r="I58" i="11"/>
  <c r="I59" i="11"/>
  <c r="I16" i="6" l="1"/>
  <c r="I17" i="6"/>
  <c r="I20" i="6"/>
  <c r="I21" i="6"/>
  <c r="I24" i="6"/>
  <c r="I25" i="6"/>
  <c r="I27" i="6"/>
  <c r="I28" i="6"/>
  <c r="I30" i="6"/>
  <c r="I31" i="6"/>
  <c r="I36" i="6"/>
  <c r="I37" i="6"/>
  <c r="I45" i="6"/>
  <c r="I46" i="6"/>
  <c r="I49" i="6"/>
  <c r="I50" i="6"/>
  <c r="I92" i="6"/>
  <c r="I93" i="6"/>
  <c r="I104" i="6"/>
  <c r="I107" i="6"/>
  <c r="I108" i="6"/>
  <c r="I111" i="6"/>
  <c r="I112" i="6"/>
  <c r="I115" i="6"/>
  <c r="I116" i="6"/>
  <c r="I119" i="6"/>
  <c r="I120" i="6"/>
  <c r="I122" i="6"/>
  <c r="I123" i="6"/>
  <c r="I126" i="6"/>
  <c r="I127" i="6"/>
  <c r="I130" i="6"/>
  <c r="I131" i="6"/>
  <c r="I134" i="6"/>
  <c r="I135" i="6"/>
  <c r="I138" i="6"/>
  <c r="I139" i="6"/>
  <c r="I141" i="6"/>
  <c r="I142" i="6"/>
  <c r="I144" i="6"/>
  <c r="I145" i="6"/>
  <c r="I147" i="6"/>
  <c r="I148" i="6"/>
  <c r="I150" i="6"/>
  <c r="I151" i="6"/>
  <c r="I154" i="6"/>
  <c r="I155" i="6"/>
  <c r="I158" i="6"/>
  <c r="I159" i="6"/>
  <c r="I163" i="6"/>
  <c r="I164" i="6"/>
  <c r="I171" i="6"/>
  <c r="I172" i="6"/>
  <c r="I178" i="6"/>
  <c r="I179" i="6"/>
  <c r="I188" i="6"/>
  <c r="I191" i="6"/>
  <c r="I192" i="6"/>
  <c r="I195" i="6"/>
  <c r="I196" i="6"/>
  <c r="I199" i="6"/>
  <c r="I200" i="6"/>
  <c r="I202" i="6"/>
  <c r="I203" i="6"/>
  <c r="I205" i="6"/>
  <c r="I206" i="6"/>
  <c r="I208" i="6"/>
  <c r="I209" i="6"/>
  <c r="I211" i="6"/>
  <c r="I212" i="6"/>
  <c r="I214" i="6"/>
  <c r="I215" i="6"/>
  <c r="I217" i="6"/>
  <c r="I218" i="6"/>
  <c r="I233" i="6"/>
  <c r="I234" i="6"/>
  <c r="I236" i="6"/>
  <c r="I237" i="6"/>
  <c r="I239" i="6"/>
  <c r="I240" i="6"/>
  <c r="I242" i="6"/>
  <c r="I243" i="6"/>
  <c r="I245" i="6"/>
  <c r="I246" i="6"/>
  <c r="I248" i="6"/>
  <c r="I249" i="6"/>
  <c r="I253" i="6"/>
  <c r="I254" i="6"/>
  <c r="I256" i="6"/>
  <c r="I257" i="6"/>
  <c r="I261" i="6"/>
  <c r="I262" i="6"/>
  <c r="I264" i="6"/>
  <c r="I265" i="6"/>
  <c r="I267" i="6"/>
  <c r="I268" i="6"/>
  <c r="I270" i="6"/>
  <c r="I271" i="6"/>
  <c r="I275" i="6"/>
  <c r="I276" i="6"/>
  <c r="I287" i="6"/>
  <c r="I291" i="6"/>
  <c r="I292" i="6"/>
  <c r="I295" i="6"/>
  <c r="I296" i="6"/>
  <c r="I298" i="6"/>
  <c r="I299" i="6"/>
  <c r="I300" i="6"/>
  <c r="I307" i="6"/>
  <c r="I308" i="6"/>
  <c r="I310" i="6"/>
  <c r="I311" i="6"/>
  <c r="I313" i="6"/>
  <c r="I314" i="6"/>
  <c r="I315" i="6"/>
  <c r="B11" i="12"/>
  <c r="H51" i="6"/>
  <c r="I51" i="6" s="1"/>
  <c r="H47" i="6"/>
  <c r="I47" i="6" s="1"/>
  <c r="H44" i="6"/>
  <c r="I44" i="6" s="1"/>
  <c r="H38" i="6"/>
  <c r="I38" i="6" s="1"/>
  <c r="H35" i="6"/>
  <c r="I35" i="6" s="1"/>
  <c r="H32" i="6"/>
  <c r="I32" i="6" s="1"/>
  <c r="H29" i="6"/>
  <c r="I29" i="6" s="1"/>
  <c r="H186" i="6" l="1"/>
  <c r="I186" i="6" s="1"/>
  <c r="H184" i="6"/>
  <c r="I184" i="6" s="1"/>
  <c r="H136" i="6"/>
  <c r="I136" i="6" s="1"/>
  <c r="H133" i="6"/>
  <c r="I133" i="6" s="1"/>
  <c r="H132" i="6"/>
  <c r="I132" i="6" s="1"/>
  <c r="H128" i="6"/>
  <c r="I128" i="6" s="1"/>
  <c r="H125" i="6"/>
  <c r="I125" i="6" s="1"/>
  <c r="H124" i="6"/>
  <c r="I124" i="6" s="1"/>
  <c r="H117" i="6"/>
  <c r="I117" i="6" s="1"/>
  <c r="H113" i="6"/>
  <c r="I113" i="6" s="1"/>
  <c r="H109" i="6"/>
  <c r="I109" i="6" s="1"/>
  <c r="H106" i="6"/>
  <c r="I106" i="6" s="1"/>
  <c r="H105" i="6"/>
  <c r="I105" i="6" s="1"/>
  <c r="H22" i="6"/>
  <c r="I22" i="6" s="1"/>
  <c r="H18" i="6"/>
  <c r="I18" i="6" s="1"/>
  <c r="H12" i="6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B14" i="12" l="1"/>
  <c r="B13" i="12"/>
  <c r="I15" i="9"/>
  <c r="I16" i="9"/>
  <c r="I20" i="9"/>
  <c r="I21" i="9"/>
  <c r="I25" i="9"/>
  <c r="I26" i="9"/>
  <c r="I30" i="9"/>
  <c r="I31" i="9"/>
  <c r="I15" i="8"/>
  <c r="I16" i="8"/>
  <c r="I20" i="8"/>
  <c r="I21" i="8"/>
  <c r="I15" i="7"/>
  <c r="I16" i="7"/>
  <c r="I20" i="7"/>
  <c r="I21" i="7"/>
  <c r="I25" i="7"/>
  <c r="I26" i="7"/>
  <c r="I30" i="7"/>
  <c r="I31" i="7"/>
  <c r="I35" i="7"/>
  <c r="I36" i="7"/>
  <c r="I40" i="7"/>
  <c r="I41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B7" i="12"/>
  <c r="B6" i="12"/>
  <c r="B5" i="12"/>
  <c r="B4" i="12"/>
  <c r="B3" i="12"/>
  <c r="B2" i="12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69" i="8"/>
  <c r="I69" i="8" s="1"/>
  <c r="H68" i="8"/>
  <c r="I68" i="8" s="1"/>
  <c r="H67" i="8"/>
  <c r="I67" i="8" s="1"/>
  <c r="H64" i="8"/>
  <c r="I64" i="8" s="1"/>
  <c r="H63" i="8"/>
  <c r="I63" i="8" s="1"/>
  <c r="H62" i="8"/>
  <c r="I62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312" i="6"/>
  <c r="I312" i="6" s="1"/>
  <c r="H309" i="6"/>
  <c r="I309" i="6" s="1"/>
  <c r="H306" i="6"/>
  <c r="I306" i="6" s="1"/>
  <c r="H305" i="6"/>
  <c r="I305" i="6" s="1"/>
  <c r="H304" i="6"/>
  <c r="I304" i="6" s="1"/>
  <c r="H301" i="6"/>
  <c r="I301" i="6" s="1"/>
  <c r="H297" i="6"/>
  <c r="I297" i="6" s="1"/>
  <c r="H294" i="6"/>
  <c r="I294" i="6" s="1"/>
  <c r="H293" i="6"/>
  <c r="I293" i="6" s="1"/>
  <c r="H290" i="6"/>
  <c r="I290" i="6" s="1"/>
  <c r="H289" i="6"/>
  <c r="I289" i="6" s="1"/>
  <c r="H288" i="6"/>
  <c r="I288" i="6" s="1"/>
  <c r="H279" i="6"/>
  <c r="I279" i="6" s="1"/>
  <c r="H278" i="6"/>
  <c r="I278" i="6" s="1"/>
  <c r="H277" i="6"/>
  <c r="I277" i="6" s="1"/>
  <c r="H274" i="6"/>
  <c r="I274" i="6" s="1"/>
  <c r="H273" i="6"/>
  <c r="I273" i="6" s="1"/>
  <c r="H272" i="6"/>
  <c r="I272" i="6" s="1"/>
  <c r="H269" i="6"/>
  <c r="I269" i="6" s="1"/>
  <c r="H266" i="6"/>
  <c r="I266" i="6" s="1"/>
  <c r="H263" i="6"/>
  <c r="I263" i="6" s="1"/>
  <c r="H260" i="6"/>
  <c r="I260" i="6" s="1"/>
  <c r="H259" i="6"/>
  <c r="I259" i="6" s="1"/>
  <c r="H258" i="6"/>
  <c r="I258" i="6" s="1"/>
  <c r="H255" i="6"/>
  <c r="I255" i="6" s="1"/>
  <c r="H251" i="6"/>
  <c r="I251" i="6" s="1"/>
  <c r="H250" i="6"/>
  <c r="I250" i="6" s="1"/>
  <c r="H247" i="6"/>
  <c r="I247" i="6" s="1"/>
  <c r="H244" i="6"/>
  <c r="I244" i="6" s="1"/>
  <c r="H241" i="6"/>
  <c r="I241" i="6" s="1"/>
  <c r="H238" i="6"/>
  <c r="I238" i="6" s="1"/>
  <c r="H235" i="6"/>
  <c r="I235" i="6" s="1"/>
  <c r="H232" i="6"/>
  <c r="I232" i="6" s="1"/>
  <c r="H231" i="6"/>
  <c r="I231" i="6" s="1"/>
  <c r="H219" i="6"/>
  <c r="I219" i="6" s="1"/>
  <c r="H216" i="6"/>
  <c r="I216" i="6" s="1"/>
  <c r="H213" i="6"/>
  <c r="I213" i="6" s="1"/>
  <c r="H210" i="6"/>
  <c r="I210" i="6" s="1"/>
  <c r="H207" i="6"/>
  <c r="I207" i="6" s="1"/>
  <c r="H204" i="6"/>
  <c r="I204" i="6" s="1"/>
  <c r="H201" i="6"/>
  <c r="I201" i="6" s="1"/>
  <c r="H198" i="6"/>
  <c r="I198" i="6" s="1"/>
  <c r="H197" i="6"/>
  <c r="I197" i="6" s="1"/>
  <c r="H190" i="6"/>
  <c r="I190" i="6" s="1"/>
  <c r="H189" i="6"/>
  <c r="I189" i="6" s="1"/>
  <c r="H185" i="6"/>
  <c r="I185" i="6" s="1"/>
  <c r="H180" i="6"/>
  <c r="I180" i="6" s="1"/>
  <c r="H182" i="6"/>
  <c r="I182" i="6" s="1"/>
  <c r="H181" i="6"/>
  <c r="I181" i="6" s="1"/>
  <c r="H183" i="6"/>
  <c r="I183" i="6" s="1"/>
  <c r="H173" i="6"/>
  <c r="I173" i="6" s="1"/>
  <c r="H165" i="6"/>
  <c r="I165" i="6" s="1"/>
  <c r="H168" i="6"/>
  <c r="I168" i="6" s="1"/>
  <c r="H167" i="6"/>
  <c r="I167" i="6" s="1"/>
  <c r="H169" i="6"/>
  <c r="I169" i="6" s="1"/>
  <c r="H162" i="6"/>
  <c r="I162" i="6" s="1"/>
  <c r="H161" i="6"/>
  <c r="I161" i="6" s="1"/>
  <c r="H160" i="6"/>
  <c r="I160" i="6" s="1"/>
  <c r="H156" i="6"/>
  <c r="I156" i="6" s="1"/>
  <c r="H152" i="6"/>
  <c r="I152" i="6" s="1"/>
  <c r="H149" i="6"/>
  <c r="I149" i="6" s="1"/>
  <c r="H146" i="6"/>
  <c r="I146" i="6" s="1"/>
  <c r="H143" i="6"/>
  <c r="I143" i="6" s="1"/>
  <c r="H140" i="6"/>
  <c r="I140" i="6" s="1"/>
  <c r="H121" i="6"/>
  <c r="I121" i="6" s="1"/>
  <c r="H94" i="6"/>
  <c r="I94" i="6" s="1"/>
  <c r="H15" i="6"/>
  <c r="I15" i="6" s="1"/>
  <c r="H91" i="6"/>
  <c r="I91" i="6" s="1"/>
  <c r="H90" i="6"/>
  <c r="I90" i="6" s="1"/>
  <c r="H89" i="6"/>
  <c r="I89" i="6" s="1"/>
  <c r="H88" i="6"/>
  <c r="I88" i="6" s="1"/>
  <c r="H85" i="6"/>
  <c r="I85" i="6" s="1"/>
  <c r="H84" i="6"/>
  <c r="H26" i="6"/>
  <c r="I26" i="6" s="1"/>
  <c r="H23" i="6"/>
  <c r="I23" i="6" s="1"/>
  <c r="H19" i="6"/>
  <c r="I19" i="6" s="1"/>
  <c r="H13" i="6"/>
  <c r="I13" i="6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E18" i="12" l="1"/>
  <c r="C18" i="12"/>
  <c r="D18" i="12" s="1"/>
  <c r="C17" i="12"/>
  <c r="D17" i="12" s="1"/>
  <c r="I84" i="6"/>
  <c r="E12" i="12" s="1"/>
  <c r="C12" i="12"/>
  <c r="D12" i="12" s="1"/>
  <c r="C11" i="12"/>
  <c r="D11" i="12" s="1"/>
  <c r="B19" i="12"/>
  <c r="C7" i="12"/>
  <c r="D7" i="12" s="1"/>
  <c r="I17" i="10"/>
  <c r="F7" i="12" s="1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B15" i="12"/>
  <c r="I12" i="5"/>
  <c r="F2" i="12" s="1"/>
  <c r="C2" i="12"/>
  <c r="D2" i="12" s="1"/>
  <c r="B8" i="12"/>
  <c r="F8" i="12" l="1"/>
  <c r="E15" i="12"/>
  <c r="B21" i="12"/>
  <c r="C19" i="12"/>
  <c r="D19" i="12" s="1"/>
  <c r="E7" i="12"/>
  <c r="F19" i="12"/>
  <c r="E17" i="12"/>
  <c r="E19" i="12" s="1"/>
  <c r="F15" i="12"/>
  <c r="C15" i="12"/>
  <c r="E2" i="12"/>
  <c r="C8" i="12"/>
  <c r="D8" i="12" s="1"/>
  <c r="F21" i="12" l="1"/>
  <c r="C21" i="12"/>
  <c r="D21" i="12" s="1"/>
  <c r="E21" i="12"/>
  <c r="E8" i="12"/>
  <c r="G8" i="12" s="1"/>
  <c r="D15" i="12"/>
  <c r="G21" i="12" l="1"/>
</calcChain>
</file>

<file path=xl/sharedStrings.xml><?xml version="1.0" encoding="utf-8"?>
<sst xmlns="http://schemas.openxmlformats.org/spreadsheetml/2006/main" count="861" uniqueCount="340">
  <si>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</si>
  <si>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</si>
  <si>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</si>
  <si>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</si>
  <si>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</si>
  <si>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</si>
  <si>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</si>
  <si>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</si>
  <si>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</si>
  <si>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</si>
  <si>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</si>
  <si>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</si>
  <si>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</si>
  <si>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</si>
  <si>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</si>
  <si>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</si>
  <si>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</si>
  <si>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</si>
  <si>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</si>
  <si>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</si>
  <si>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</si>
  <si>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</si>
  <si>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</si>
  <si>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</si>
  <si>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</si>
  <si>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</si>
  <si>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</si>
  <si>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</si>
  <si>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</si>
  <si>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</si>
  <si>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</si>
  <si>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</si>
  <si>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</si>
  <si>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</si>
  <si>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</si>
  <si>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</si>
  <si>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</si>
  <si>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</si>
  <si>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</si>
  <si>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</si>
  <si>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</si>
  <si>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</si>
  <si>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</si>
  <si>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</si>
  <si>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</si>
  <si>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</si>
  <si>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</si>
  <si>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</si>
  <si>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</si>
  <si>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</si>
  <si>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</si>
  <si>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</si>
  <si>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</si>
  <si>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</si>
  <si>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</si>
  <si>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</si>
  <si>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</si>
  <si>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</si>
  <si>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</si>
  <si>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Coordinación de Segunda Instancia del Sistema de Justicia Penal Oral 02-101-1-2-1-AI46-P07-10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</si>
  <si>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</si>
  <si>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</si>
  <si>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</si>
  <si>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</si>
  <si>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</si>
  <si>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</si>
  <si>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</si>
  <si>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</si>
  <si>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</si>
  <si>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</si>
  <si>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</si>
  <si>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</si>
  <si>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</si>
  <si>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</si>
  <si>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</si>
  <si>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</si>
  <si>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</si>
  <si>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</si>
  <si>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</si>
  <si>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</si>
  <si>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</si>
  <si>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</si>
  <si>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</si>
  <si>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</si>
  <si>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</si>
  <si>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</si>
  <si>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</si>
  <si>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</si>
  <si>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</si>
  <si>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</si>
  <si>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</si>
  <si>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</si>
  <si>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</si>
  <si>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</si>
  <si>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</si>
  <si>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</si>
  <si>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</si>
  <si>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</si>
  <si>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</si>
  <si>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</si>
  <si>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Rosarito 03-501-1-2-1-AI11-E06-50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</si>
  <si>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</si>
  <si>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</si>
  <si>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</si>
  <si>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</si>
  <si>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</si>
  <si>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</si>
  <si>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</si>
  <si>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</si>
  <si>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</si>
  <si>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</si>
  <si>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</si>
  <si>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</si>
  <si>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</si>
  <si>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</si>
  <si>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</si>
  <si>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</si>
  <si>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</si>
  <si>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</si>
  <si>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</si>
  <si>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</si>
  <si>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</si>
  <si>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</si>
  <si>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</si>
  <si>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</si>
  <si>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</si>
  <si>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</si>
  <si>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</si>
  <si>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Comisión de Administración 04-202-1-2-1-AI58-P07-10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</si>
  <si>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</si>
  <si>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</si>
  <si>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</si>
  <si>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</si>
  <si>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</si>
  <si>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</si>
  <si>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</si>
  <si>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</si>
  <si>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</si>
  <si>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</si>
  <si>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</si>
  <si>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</si>
  <si>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</si>
  <si>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</si>
  <si>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</si>
  <si>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</si>
  <si>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</si>
  <si>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>Departamento de Sistemas y Tecnología Informática del Sistema de Justicia Penal Oral 02-314-1-2-1-AI44-P07-10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</si>
  <si>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</si>
  <si>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</si>
  <si>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</si>
  <si>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</si>
  <si>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</si>
  <si>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</si>
  <si>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</si>
  <si>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</si>
  <si>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</si>
  <si>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</si>
  <si>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</si>
  <si>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</si>
  <si>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</si>
  <si>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</si>
  <si>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</si>
  <si>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</si>
  <si>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</si>
  <si>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</si>
  <si>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</si>
  <si>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</si>
  <si>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</si>
  <si>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</si>
  <si>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</si>
  <si>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</si>
  <si>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</si>
  <si>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</si>
  <si>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</si>
  <si>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</si>
  <si>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</si>
  <si>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</si>
  <si>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</si>
  <si>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</si>
  <si>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</si>
  <si>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</si>
  <si>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</si>
  <si>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</si>
  <si>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</si>
  <si>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</si>
  <si>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</si>
  <si>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</si>
  <si>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</si>
  <si>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</si>
  <si>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</si>
  <si>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</si>
  <si>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</si>
  <si>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</si>
  <si>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Actividades realizadas/ Encuestas</t>
  </si>
  <si>
    <t>Nómina</t>
  </si>
  <si>
    <t>2. Fomentar una cultura laboral que contribuya al desarrollo individual y profesional de las y los servidores públicos.</t>
  </si>
  <si>
    <t>3. Administración de personal eficiente impulsando la generación de información a través del Sistema de Recursos Humanos y Nóminas.</t>
  </si>
  <si>
    <t>Mejoras a la infraestructura</t>
  </si>
  <si>
    <t>Bienes muebles resguardados y/o inventariados</t>
  </si>
  <si>
    <t>Solicitudes de adquisición atendidos/Procedimientos de adquisición realizados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</si>
  <si>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</si>
  <si>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</si>
  <si>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</si>
  <si>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</si>
  <si>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</si>
  <si>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</si>
  <si>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</si>
  <si>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</si>
  <si>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</si>
  <si>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</si>
  <si>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</si>
  <si>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</si>
  <si>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</si>
  <si>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7. Impulsar la mejora mediante la implementación de sistemas administrativos desarrollados, así como la capacitación y atención a usuarios de los mismos.</t>
  </si>
  <si>
    <t>6. Impulsar la mejora mediante el desarrollo de sistemas y adición de funcionalidades a los mismos simplificando con esto los procesos de las diferentes áreas administrativas.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</si>
  <si>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</si>
  <si>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</si>
  <si>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</si>
  <si>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</si>
  <si>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</si>
  <si>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</si>
  <si>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</si>
  <si>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</si>
  <si>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</si>
  <si>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</si>
  <si>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</si>
  <si>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</si>
  <si>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</si>
  <si>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</si>
  <si>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</si>
  <si>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</si>
  <si>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</si>
  <si>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</si>
  <si>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</si>
  <si>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</si>
  <si>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</si>
  <si>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</si>
  <si>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</si>
  <si>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</si>
  <si>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</si>
  <si>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</si>
  <si>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</si>
  <si>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</si>
  <si>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</si>
  <si>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</si>
  <si>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</si>
  <si>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</si>
  <si>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</si>
  <si>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</si>
  <si>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</si>
  <si>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</si>
  <si>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</si>
  <si>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</si>
  <si>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</si>
  <si>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</si>
  <si>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</si>
  <si>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</si>
  <si>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</si>
  <si>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</si>
  <si>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</si>
  <si>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</si>
  <si>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</si>
  <si>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</si>
  <si>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Optimizar el espacio para almacenamiento</t>
  </si>
  <si>
    <t>Tocas/Expediente</t>
  </si>
  <si>
    <t>Objetos del delito destruidos</t>
  </si>
  <si>
    <t>3. Difundir los listados de acuerdos dictados por los órganos jurisdiccionales de primera y segunda instancia, el Consejo de la Judicatura del Estado; así como avisos y edictos judiciales.</t>
  </si>
  <si>
    <t>2. Optimizar el espacio para almacenamiento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</si>
  <si>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</si>
  <si>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</si>
  <si>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</si>
  <si>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</si>
  <si>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</si>
  <si>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</si>
  <si>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</si>
  <si>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</si>
  <si>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</si>
  <si>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</si>
  <si>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</si>
  <si>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</si>
  <si>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</si>
  <si>
    <t>2. Vigilar diligentemente las actuaciones de los servidores públicos jurisdiccionales, a fin de prevenir y detectar conductas inapropiadas cometidas por los mismos. Ello con el fin de estar en aptitud de evaluar su desempeño. (Zona Costa).</t>
  </si>
  <si>
    <t>AUTORIZADO 2022</t>
  </si>
  <si>
    <t>Juzgado Cuarto Familiar de Mexicali 03-204-1-2-1-AI09-E06-10</t>
  </si>
  <si>
    <t>2. Eficiente representación en los litigios laborales del Poder Judicial.</t>
  </si>
  <si>
    <t>3. Eficiente representación en los litigios de amparo y justicia administrativa del Poder Judicial.</t>
  </si>
  <si>
    <t>Minuta</t>
  </si>
  <si>
    <t>Dictamen</t>
  </si>
  <si>
    <t>Reporte de Actividades</t>
  </si>
  <si>
    <t>1. Impulsar el desarrollo del personal administrativo mediante la gestión del desempeño que fomente una retroalimentación que refuerce la comunicación y motivación de los servidores públicos.</t>
  </si>
  <si>
    <t>1. Eficacia en el manejo y resguardo de materiales en el Almacén del partido judicial Mexicali.</t>
  </si>
  <si>
    <t>2. Dignificar la infraestructura del Poder Judicial del Estado, mediante mantenimiento, acondicionamiento y construcción de espacios adecuados para el desempeño de la Judicatura y la Administración de Justicia del Estado.</t>
  </si>
  <si>
    <t>5. Mantener actualizado el padrón de bienes muebles e inmuebles del Poder Judicial del Estado, mediante el control y resguardo de estos.</t>
  </si>
  <si>
    <t>1. Impulsar la mejora mediante la implementación de sistemas jurisdiccionales desarrollados, así como la capacitación y atención a usuarios de los mismos</t>
  </si>
  <si>
    <t>4. Habilitar de infraestructura tecnológica las áreas y equipos que así lo requieran.</t>
  </si>
  <si>
    <t>5. Impulsar la mejora mediante el desarrollo de sistemas y adición de funcionalidades a los mismos simplificando con esto los procesos de las diferentes áreas jurisdiccionales.</t>
  </si>
  <si>
    <t>Unidad de Igualdad de Género 04-881-1-2-1-AI27-P07-10</t>
  </si>
  <si>
    <t>Centro de Convivencia Familiar Mexicali 04-170-1-2-1-AI29-E06-10</t>
  </si>
  <si>
    <t>Centro de Convivencia Familiar Tecate 04-170-1-2-1-AI29-E06-40</t>
  </si>
  <si>
    <t>Dar seguimiento a los pactos y acuerdos realizados por el Poder Judicial con otras instancias gubernamentales, así como a las solicitudes de información realizadas por los diferentes programas y asociaciones sobre temas de derechos humanos, grupos vulnerables e igualdad de género.</t>
  </si>
  <si>
    <t>Sensibilizar y formar al personal del Poder Judicial en temas de perspectiva de género y derechos humanos para optimizar la administración e impartición de justicia.</t>
  </si>
  <si>
    <t>Órgano jurisdiccional/Documento</t>
  </si>
  <si>
    <t>Actuaciones Celebradas</t>
  </si>
  <si>
    <t>Unidad de Sala de Mexicali del Sistema de Justicia Penal Oral 02-311-1-2-1-AI46-P07-10</t>
  </si>
  <si>
    <t>Unidad de Causa de Mexicali del Sistema de Justicia Penal Oral 02-312-1-2-1-AI46-P07-10</t>
  </si>
  <si>
    <t>2. Unidad de causa Eficiente.Eficiente.</t>
  </si>
  <si>
    <t>Coordinador Jueces el Hongo del Sistema de Justicia Penal Oral 02-201-1-2-1-AI47-E06-41</t>
  </si>
  <si>
    <t>Secretaria Auxiliar Sección Amparos Tijuana 01-913-1-2-1-AI31-P07-20</t>
  </si>
  <si>
    <t>Secretaria Auxiliar Sección Civil Tijuana 01-911-1-2-1-AI31-P07-20</t>
  </si>
  <si>
    <t>Actuaría Tijuana 01-914-1-2-1-AI31-P07-20</t>
  </si>
  <si>
    <t>Secretaria Auxiliar Sección Amparos Mexicali 01-913-1-2-1-AI31-P07-10</t>
  </si>
  <si>
    <t>Secretaria Auxiliar Sección Civil Mexicali 01-911-1-2-1-AI31-P07-10</t>
  </si>
  <si>
    <t>Actuaría Mexicali 01-914-1-2-1-AI31-P07-10</t>
  </si>
  <si>
    <t>Secretaria Auxiliar Sección Penal Mexicali 01-912-1-2-1-AI31-P07-10</t>
  </si>
  <si>
    <t>Secretaría General de Acuerdos del Tribunal Superior de Justicia Mexicali 01-910-1-2-1-AI30-P07-10</t>
  </si>
  <si>
    <t>Juzgado Cuarto Familiar de Tijuana 03-204-1-2-1-AI09-E06-20</t>
  </si>
  <si>
    <t>Juzgado Quinto Familiar de Tijuana 03-205-1-2-1-AI09-E06-20</t>
  </si>
  <si>
    <t>Juzgado Sexto Familiar de Tijuana 03-206-1-2-1-AI09-E06-20</t>
  </si>
  <si>
    <t>Juzgado Mixto de Primera Instancia de San Felipe 03-502-1-2-1-AI11-E06-70</t>
  </si>
  <si>
    <t>Juzgado Mixto de Primera Instancia de San Quintín 03-501-1-2-1-AI11-E06-60</t>
  </si>
  <si>
    <t>Tribunal Laboral Mexicali 02-202-1-2-1-AI20-E06-10</t>
  </si>
  <si>
    <t>Resolución Judicial</t>
  </si>
  <si>
    <t>Resoluciones Judiciales de Secretarios</t>
  </si>
  <si>
    <t>Diligencias Actuariales</t>
  </si>
  <si>
    <t>Actividades Administrativas</t>
  </si>
  <si>
    <t>Tribunal Laboral Tijuana 02-202-1-2-1-AI20-E06-20</t>
  </si>
  <si>
    <t>Tribunal Laboral Ensenada 02-202-1-2-1-AI20-E06-30</t>
  </si>
  <si>
    <t>1. Justicia diligente mediante la impartición de Justicia Laboral.</t>
  </si>
  <si>
    <t>2. Secretarías diligentes (Instrucción) en apoyo a la operatividad del Tribunal Laboral.</t>
  </si>
  <si>
    <t>3. Secretarías diligentes (Ejecución) en apoyo a la operatividad del Tribunal Laboral.</t>
  </si>
  <si>
    <t>4. Notificaciones Efectivas.</t>
  </si>
  <si>
    <t>5. Eficiente gestión y administración del Tribunal Laboral (Mexicali).</t>
  </si>
  <si>
    <t>1. Sanas convivencias paterno filial supervisadas y ordenadas en los juicios familiares en el Estado de Baja California.</t>
  </si>
  <si>
    <t>Unidad Judicial San Quintín del Sistema de Justicia Penal Oral 02-315-1-2-1-AI45-P07-60</t>
  </si>
  <si>
    <t>Unidad Foránea de San Felipe del Sistema de Justicia Penal Oral 02-315-1-2-1-AI45-P07-70</t>
  </si>
  <si>
    <t>Adolescentes de Ensenada del Sistema de Justicia Penal Oral 03-701-1-2-1-AI19-E06-30</t>
  </si>
  <si>
    <t>Adolescentes de Tijuana del Sistema de Justicia Penal Oral 03-701-1-2-1-AI19-E06-20</t>
  </si>
  <si>
    <t>Adolescentes de Mexicali del Sistema de Justicia Penal Oral 03-701-1-2-1-AI19-E06-10</t>
  </si>
  <si>
    <t>AVANCE PROGRAMÁTICO DE METAS AUTORIZADAS AL 31 DE DICIEMBRE DE 2022</t>
  </si>
  <si>
    <t>AVANCE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</si>
</sst>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/>
    <xf numFmtId="0" fontId="8" fillId="0" borderId="7" xfId="0" applyFont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4_CUARTO_TRIMESTRE/CIERRE_2022_ENVIADO_CONGRESO/CIERRE_2022_FONDO_AUXILIAR/FA_2022_METAS_4TO_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>
        <row r="12">
          <cell r="C12">
            <v>2600</v>
          </cell>
          <cell r="H12">
            <v>2632</v>
          </cell>
          <cell r="I12">
            <v>1.0123076923076924</v>
          </cell>
        </row>
        <row r="13">
          <cell r="C13">
            <v>79740</v>
          </cell>
          <cell r="H13">
            <v>87823</v>
          </cell>
          <cell r="I13">
            <v>1.1013669425633308</v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C17">
            <v>9</v>
          </cell>
          <cell r="H17">
            <v>9</v>
          </cell>
          <cell r="I17">
            <v>1</v>
          </cell>
        </row>
        <row r="18">
          <cell r="C18">
            <v>25</v>
          </cell>
          <cell r="H18">
            <v>27</v>
          </cell>
          <cell r="I18">
            <v>1.08</v>
          </cell>
        </row>
        <row r="19">
          <cell r="C19">
            <v>1910</v>
          </cell>
          <cell r="H19">
            <v>2767</v>
          </cell>
          <cell r="I19">
            <v>1.4486910994764397</v>
          </cell>
        </row>
        <row r="20">
          <cell r="I2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zoomScaleNormal="100" zoomScaleSheetLayoutView="100" workbookViewId="0">
      <selection activeCell="A14" sqref="A14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8" width="11.42578125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338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5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339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13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1599</v>
      </c>
      <c r="D12" s="7">
        <v>263</v>
      </c>
      <c r="E12" s="7">
        <v>271</v>
      </c>
      <c r="F12" s="7">
        <v>236</v>
      </c>
      <c r="G12" s="7">
        <v>178</v>
      </c>
      <c r="H12" s="7">
        <f>SUM(D12:G12)</f>
        <v>948</v>
      </c>
      <c r="I12">
        <f>IF(C12="","",IFERROR(H12/C12,0))</f>
        <v>0.59287054409005624</v>
      </c>
    </row>
    <row r="13" spans="1:9" x14ac:dyDescent="0.25">
      <c r="A13" s="6" t="s">
        <v>15</v>
      </c>
      <c r="B13" s="7" t="s">
        <v>17</v>
      </c>
      <c r="C13" s="7">
        <v>745</v>
      </c>
      <c r="D13" s="7">
        <v>159</v>
      </c>
      <c r="E13" s="7">
        <v>153</v>
      </c>
      <c r="F13" s="7">
        <v>134</v>
      </c>
      <c r="G13" s="7">
        <v>134</v>
      </c>
      <c r="H13" s="7">
        <f>SUM(D13:G13)</f>
        <v>580</v>
      </c>
      <c r="I13">
        <f t="shared" ref="I13:I76" si="0">IF(C13="","",IFERROR(H13/C13,0))</f>
        <v>0.77852348993288589</v>
      </c>
    </row>
    <row r="14" spans="1:9" x14ac:dyDescent="0.25">
      <c r="A14" s="6" t="s">
        <v>16</v>
      </c>
      <c r="B14" s="7" t="s">
        <v>18</v>
      </c>
      <c r="C14" s="7">
        <v>55510</v>
      </c>
      <c r="D14" s="7">
        <v>8775</v>
      </c>
      <c r="E14" s="7">
        <v>9693</v>
      </c>
      <c r="F14" s="7">
        <v>8079</v>
      </c>
      <c r="G14" s="7">
        <v>8728</v>
      </c>
      <c r="H14" s="7">
        <f>SUM(D14:G14)</f>
        <v>35275</v>
      </c>
      <c r="I14">
        <f t="shared" si="0"/>
        <v>0.63547108629075844</v>
      </c>
    </row>
    <row r="15" spans="1:9" x14ac:dyDescent="0.25">
      <c r="I15" t="str">
        <f t="shared" si="0"/>
        <v/>
      </c>
    </row>
    <row r="16" spans="1:9" x14ac:dyDescent="0.25">
      <c r="A16" s="32" t="s">
        <v>19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766</v>
      </c>
      <c r="D17" s="7">
        <v>267</v>
      </c>
      <c r="E17" s="7">
        <v>256</v>
      </c>
      <c r="F17" s="7">
        <v>228</v>
      </c>
      <c r="G17" s="7">
        <v>237</v>
      </c>
      <c r="H17" s="7">
        <f>SUM(D17:G17)</f>
        <v>988</v>
      </c>
      <c r="I17">
        <f t="shared" si="0"/>
        <v>1.2898172323759791</v>
      </c>
    </row>
    <row r="18" spans="1:9" x14ac:dyDescent="0.25">
      <c r="A18" s="6" t="s">
        <v>15</v>
      </c>
      <c r="B18" s="7" t="s">
        <v>17</v>
      </c>
      <c r="C18" s="7">
        <v>774</v>
      </c>
      <c r="D18" s="7">
        <v>196</v>
      </c>
      <c r="E18" s="7">
        <v>217</v>
      </c>
      <c r="F18" s="7">
        <v>223</v>
      </c>
      <c r="G18" s="7">
        <v>172</v>
      </c>
      <c r="H18" s="7">
        <f>SUM(D18:G18)</f>
        <v>808</v>
      </c>
      <c r="I18">
        <f t="shared" si="0"/>
        <v>1.0439276485788114</v>
      </c>
    </row>
    <row r="19" spans="1:9" x14ac:dyDescent="0.25">
      <c r="A19" s="6" t="s">
        <v>16</v>
      </c>
      <c r="B19" s="7" t="s">
        <v>18</v>
      </c>
      <c r="C19" s="7">
        <v>30722</v>
      </c>
      <c r="D19" s="7">
        <v>9327</v>
      </c>
      <c r="E19" s="7">
        <v>10419</v>
      </c>
      <c r="F19" s="7">
        <v>7509</v>
      </c>
      <c r="G19" s="7">
        <v>7008</v>
      </c>
      <c r="H19" s="7">
        <f>SUM(D19:G19)</f>
        <v>34263</v>
      </c>
      <c r="I19">
        <f t="shared" si="0"/>
        <v>1.1152594232146344</v>
      </c>
    </row>
    <row r="20" spans="1:9" x14ac:dyDescent="0.25">
      <c r="I20" t="str">
        <f t="shared" si="0"/>
        <v/>
      </c>
    </row>
    <row r="21" spans="1:9" x14ac:dyDescent="0.25">
      <c r="A21" s="32" t="s">
        <v>20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709</v>
      </c>
      <c r="D22" s="7">
        <v>205</v>
      </c>
      <c r="E22" s="7">
        <v>210</v>
      </c>
      <c r="F22" s="7">
        <v>191</v>
      </c>
      <c r="G22" s="7">
        <v>180</v>
      </c>
      <c r="H22" s="7">
        <f>SUM(D22:G22)</f>
        <v>786</v>
      </c>
      <c r="I22">
        <f t="shared" si="0"/>
        <v>1.1086036671368125</v>
      </c>
    </row>
    <row r="23" spans="1:9" x14ac:dyDescent="0.25">
      <c r="A23" s="6" t="s">
        <v>15</v>
      </c>
      <c r="B23" s="7" t="s">
        <v>17</v>
      </c>
      <c r="C23" s="7">
        <v>488</v>
      </c>
      <c r="D23" s="7">
        <v>178</v>
      </c>
      <c r="E23" s="7">
        <v>130</v>
      </c>
      <c r="F23" s="7">
        <v>112</v>
      </c>
      <c r="G23" s="7">
        <v>83</v>
      </c>
      <c r="H23" s="7">
        <f>SUM(D23:G23)</f>
        <v>503</v>
      </c>
      <c r="I23">
        <f t="shared" si="0"/>
        <v>1.0307377049180328</v>
      </c>
    </row>
    <row r="24" spans="1:9" x14ac:dyDescent="0.25">
      <c r="A24" s="6" t="s">
        <v>16</v>
      </c>
      <c r="B24" s="7" t="s">
        <v>18</v>
      </c>
      <c r="C24" s="7">
        <v>30583</v>
      </c>
      <c r="D24" s="7">
        <v>9839</v>
      </c>
      <c r="E24" s="7">
        <v>10265</v>
      </c>
      <c r="F24" s="7">
        <v>8162</v>
      </c>
      <c r="G24" s="7">
        <v>7840</v>
      </c>
      <c r="H24" s="7">
        <f>SUM(D24:G24)</f>
        <v>36106</v>
      </c>
      <c r="I24">
        <f t="shared" si="0"/>
        <v>1.1805905241474022</v>
      </c>
    </row>
    <row r="25" spans="1:9" x14ac:dyDescent="0.25">
      <c r="I25" t="str">
        <f t="shared" si="0"/>
        <v/>
      </c>
    </row>
    <row r="26" spans="1:9" x14ac:dyDescent="0.25">
      <c r="A26" s="32" t="s">
        <v>21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788</v>
      </c>
      <c r="D27" s="7">
        <v>303</v>
      </c>
      <c r="E27" s="7">
        <v>243</v>
      </c>
      <c r="F27" s="7">
        <v>228</v>
      </c>
      <c r="G27" s="7">
        <v>192</v>
      </c>
      <c r="H27" s="7">
        <f>SUM(D27:G27)</f>
        <v>966</v>
      </c>
      <c r="I27">
        <f t="shared" si="0"/>
        <v>1.2258883248730965</v>
      </c>
    </row>
    <row r="28" spans="1:9" x14ac:dyDescent="0.25">
      <c r="A28" s="6" t="s">
        <v>15</v>
      </c>
      <c r="B28" s="7" t="s">
        <v>17</v>
      </c>
      <c r="C28" s="7">
        <v>601</v>
      </c>
      <c r="D28" s="7">
        <v>203</v>
      </c>
      <c r="E28" s="7">
        <v>148</v>
      </c>
      <c r="F28" s="7">
        <v>164</v>
      </c>
      <c r="G28" s="7">
        <v>227</v>
      </c>
      <c r="H28" s="7">
        <f>SUM(D28:G28)</f>
        <v>742</v>
      </c>
      <c r="I28">
        <f t="shared" si="0"/>
        <v>1.2346089850249584</v>
      </c>
    </row>
    <row r="29" spans="1:9" x14ac:dyDescent="0.25">
      <c r="A29" s="6" t="s">
        <v>16</v>
      </c>
      <c r="B29" s="7" t="s">
        <v>18</v>
      </c>
      <c r="C29" s="7">
        <v>25687</v>
      </c>
      <c r="D29" s="7">
        <v>8136</v>
      </c>
      <c r="E29" s="7">
        <v>7647</v>
      </c>
      <c r="F29" s="7">
        <v>6905</v>
      </c>
      <c r="G29" s="7">
        <v>7310</v>
      </c>
      <c r="H29" s="7">
        <f>SUM(D29:G29)</f>
        <v>29998</v>
      </c>
      <c r="I29">
        <f t="shared" si="0"/>
        <v>1.1678280842449489</v>
      </c>
    </row>
    <row r="30" spans="1:9" x14ac:dyDescent="0.25">
      <c r="I30" t="str">
        <f t="shared" si="0"/>
        <v/>
      </c>
    </row>
    <row r="31" spans="1:9" x14ac:dyDescent="0.25">
      <c r="A31" s="32" t="s">
        <v>22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900</v>
      </c>
      <c r="D32" s="7">
        <v>216</v>
      </c>
      <c r="E32" s="7">
        <v>262</v>
      </c>
      <c r="F32" s="7">
        <v>89</v>
      </c>
      <c r="G32" s="7">
        <v>170</v>
      </c>
      <c r="H32" s="7">
        <f>SUM(D32:G32)</f>
        <v>737</v>
      </c>
      <c r="I32">
        <f t="shared" si="0"/>
        <v>0.81888888888888889</v>
      </c>
    </row>
    <row r="33" spans="1:9" x14ac:dyDescent="0.25">
      <c r="A33" s="6" t="s">
        <v>15</v>
      </c>
      <c r="B33" s="7" t="s">
        <v>17</v>
      </c>
      <c r="C33" s="7">
        <v>704</v>
      </c>
      <c r="D33" s="7">
        <v>179</v>
      </c>
      <c r="E33" s="7">
        <v>173</v>
      </c>
      <c r="F33" s="7">
        <v>165</v>
      </c>
      <c r="G33" s="7">
        <v>123</v>
      </c>
      <c r="H33" s="7">
        <f>SUM(D33:G33)</f>
        <v>640</v>
      </c>
      <c r="I33">
        <f t="shared" si="0"/>
        <v>0.90909090909090906</v>
      </c>
    </row>
    <row r="34" spans="1:9" x14ac:dyDescent="0.25">
      <c r="A34" s="6" t="s">
        <v>16</v>
      </c>
      <c r="B34" s="7" t="s">
        <v>18</v>
      </c>
      <c r="C34" s="7">
        <v>30658</v>
      </c>
      <c r="D34" s="7">
        <v>9237</v>
      </c>
      <c r="E34" s="7">
        <v>9121</v>
      </c>
      <c r="F34" s="7">
        <v>7168</v>
      </c>
      <c r="G34" s="7">
        <v>7103</v>
      </c>
      <c r="H34" s="7">
        <f>SUM(D34:G34)</f>
        <v>32629</v>
      </c>
      <c r="I34">
        <f t="shared" si="0"/>
        <v>1.0642899080174832</v>
      </c>
    </row>
    <row r="35" spans="1:9" x14ac:dyDescent="0.25">
      <c r="I35" t="str">
        <f t="shared" si="0"/>
        <v/>
      </c>
    </row>
    <row r="36" spans="1:9" x14ac:dyDescent="0.25">
      <c r="A36" s="32" t="s">
        <v>23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1040</v>
      </c>
      <c r="D37" s="7">
        <v>282</v>
      </c>
      <c r="E37" s="7">
        <v>255</v>
      </c>
      <c r="F37" s="7">
        <v>231</v>
      </c>
      <c r="G37" s="7">
        <v>227</v>
      </c>
      <c r="H37" s="7">
        <f>SUM(D37:G37)</f>
        <v>995</v>
      </c>
      <c r="I37">
        <f t="shared" si="0"/>
        <v>0.95673076923076927</v>
      </c>
    </row>
    <row r="38" spans="1:9" x14ac:dyDescent="0.25">
      <c r="A38" s="6" t="s">
        <v>15</v>
      </c>
      <c r="B38" s="7" t="s">
        <v>17</v>
      </c>
      <c r="C38" s="7">
        <v>649</v>
      </c>
      <c r="D38" s="7">
        <v>222</v>
      </c>
      <c r="E38" s="7">
        <v>165</v>
      </c>
      <c r="F38" s="7">
        <v>168</v>
      </c>
      <c r="G38" s="7">
        <v>163</v>
      </c>
      <c r="H38" s="7">
        <f>SUM(D38:G38)</f>
        <v>718</v>
      </c>
      <c r="I38">
        <f t="shared" si="0"/>
        <v>1.1063174114021572</v>
      </c>
    </row>
    <row r="39" spans="1:9" x14ac:dyDescent="0.25">
      <c r="A39" s="6" t="s">
        <v>16</v>
      </c>
      <c r="B39" s="7" t="s">
        <v>18</v>
      </c>
      <c r="C39" s="7">
        <v>21823</v>
      </c>
      <c r="D39" s="7">
        <v>6680</v>
      </c>
      <c r="E39" s="7">
        <v>8400</v>
      </c>
      <c r="F39" s="7">
        <v>6619</v>
      </c>
      <c r="G39" s="7">
        <v>6497</v>
      </c>
      <c r="H39" s="7">
        <f>SUM(D39:G39)</f>
        <v>28196</v>
      </c>
      <c r="I39">
        <f t="shared" si="0"/>
        <v>1.2920313430784036</v>
      </c>
    </row>
    <row r="40" spans="1:9" x14ac:dyDescent="0.25">
      <c r="I40" t="str">
        <f t="shared" si="0"/>
        <v/>
      </c>
    </row>
    <row r="41" spans="1:9" x14ac:dyDescent="0.25">
      <c r="A41" s="32" t="s">
        <v>24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1620</v>
      </c>
      <c r="D42" s="7">
        <v>457</v>
      </c>
      <c r="E42" s="7">
        <v>458</v>
      </c>
      <c r="F42" s="7">
        <v>501</v>
      </c>
      <c r="G42" s="7">
        <v>473</v>
      </c>
      <c r="H42" s="7">
        <f>SUM(D42:G42)</f>
        <v>1889</v>
      </c>
      <c r="I42">
        <f t="shared" si="0"/>
        <v>1.1660493827160494</v>
      </c>
    </row>
    <row r="43" spans="1:9" x14ac:dyDescent="0.25">
      <c r="A43" s="6" t="s">
        <v>15</v>
      </c>
      <c r="B43" s="7" t="s">
        <v>17</v>
      </c>
      <c r="C43" s="7">
        <v>1275</v>
      </c>
      <c r="D43" s="7">
        <v>225</v>
      </c>
      <c r="E43" s="7">
        <v>316</v>
      </c>
      <c r="F43" s="7">
        <v>250</v>
      </c>
      <c r="G43" s="7">
        <v>282</v>
      </c>
      <c r="H43" s="7">
        <f>SUM(D43:G43)</f>
        <v>1073</v>
      </c>
      <c r="I43">
        <f t="shared" si="0"/>
        <v>0.84156862745098038</v>
      </c>
    </row>
    <row r="44" spans="1:9" x14ac:dyDescent="0.25">
      <c r="A44" s="6" t="s">
        <v>16</v>
      </c>
      <c r="B44" s="7" t="s">
        <v>18</v>
      </c>
      <c r="C44" s="7">
        <v>30998</v>
      </c>
      <c r="D44" s="7">
        <v>9746</v>
      </c>
      <c r="E44" s="7">
        <v>8949</v>
      </c>
      <c r="F44" s="7">
        <v>9307</v>
      </c>
      <c r="G44" s="7">
        <v>9815</v>
      </c>
      <c r="H44" s="7">
        <f>SUM(D44:G44)</f>
        <v>37817</v>
      </c>
      <c r="I44">
        <f t="shared" si="0"/>
        <v>1.2199819343183431</v>
      </c>
    </row>
    <row r="45" spans="1:9" x14ac:dyDescent="0.25">
      <c r="I45" t="str">
        <f t="shared" si="0"/>
        <v/>
      </c>
    </row>
    <row r="46" spans="1:9" x14ac:dyDescent="0.25">
      <c r="A46" s="32" t="s">
        <v>25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6" t="s">
        <v>14</v>
      </c>
      <c r="B47" s="7" t="s">
        <v>17</v>
      </c>
      <c r="C47" s="7">
        <v>1518</v>
      </c>
      <c r="D47" s="7">
        <v>452</v>
      </c>
      <c r="E47" s="7">
        <v>424</v>
      </c>
      <c r="F47" s="7">
        <v>468</v>
      </c>
      <c r="G47" s="7">
        <v>420</v>
      </c>
      <c r="H47" s="7">
        <f>SUM(D47:G47)</f>
        <v>1764</v>
      </c>
      <c r="I47">
        <f t="shared" si="0"/>
        <v>1.1620553359683794</v>
      </c>
    </row>
    <row r="48" spans="1:9" x14ac:dyDescent="0.25">
      <c r="A48" s="6" t="s">
        <v>15</v>
      </c>
      <c r="B48" s="7" t="s">
        <v>17</v>
      </c>
      <c r="C48" s="7">
        <v>1188</v>
      </c>
      <c r="D48" s="7">
        <v>281</v>
      </c>
      <c r="E48" s="7">
        <v>202</v>
      </c>
      <c r="F48" s="7">
        <v>168</v>
      </c>
      <c r="G48" s="7">
        <v>202</v>
      </c>
      <c r="H48" s="7">
        <f>SUM(D48:G48)</f>
        <v>853</v>
      </c>
      <c r="I48">
        <f t="shared" si="0"/>
        <v>0.71801346801346799</v>
      </c>
    </row>
    <row r="49" spans="1:9" x14ac:dyDescent="0.25">
      <c r="A49" s="6" t="s">
        <v>16</v>
      </c>
      <c r="B49" s="7" t="s">
        <v>18</v>
      </c>
      <c r="C49" s="7">
        <v>42253</v>
      </c>
      <c r="D49" s="7">
        <v>10934</v>
      </c>
      <c r="E49" s="7">
        <v>12625</v>
      </c>
      <c r="F49" s="7">
        <v>10550</v>
      </c>
      <c r="G49" s="7">
        <v>10901</v>
      </c>
      <c r="H49" s="7">
        <f>SUM(D49:G49)</f>
        <v>45010</v>
      </c>
      <c r="I49">
        <f t="shared" si="0"/>
        <v>1.0652498047475918</v>
      </c>
    </row>
    <row r="50" spans="1:9" x14ac:dyDescent="0.25">
      <c r="I50" t="str">
        <f t="shared" si="0"/>
        <v/>
      </c>
    </row>
    <row r="51" spans="1:9" x14ac:dyDescent="0.25">
      <c r="A51" s="32" t="s">
        <v>26</v>
      </c>
      <c r="B51" s="33"/>
      <c r="C51" s="33"/>
      <c r="D51" s="33"/>
      <c r="E51" s="33"/>
      <c r="F51" s="33"/>
      <c r="G51" s="33"/>
      <c r="H51" s="33"/>
      <c r="I51" t="str">
        <f t="shared" si="0"/>
        <v/>
      </c>
    </row>
    <row r="52" spans="1:9" x14ac:dyDescent="0.25">
      <c r="A52" s="6" t="s">
        <v>14</v>
      </c>
      <c r="B52" s="7" t="s">
        <v>17</v>
      </c>
      <c r="C52" s="7">
        <v>1536</v>
      </c>
      <c r="D52" s="7">
        <v>429</v>
      </c>
      <c r="E52" s="7">
        <v>469</v>
      </c>
      <c r="F52" s="7">
        <v>520</v>
      </c>
      <c r="G52" s="7">
        <v>440</v>
      </c>
      <c r="H52" s="7">
        <f>SUM(D52:G52)</f>
        <v>1858</v>
      </c>
      <c r="I52">
        <f t="shared" si="0"/>
        <v>1.2096354166666667</v>
      </c>
    </row>
    <row r="53" spans="1:9" x14ac:dyDescent="0.25">
      <c r="A53" s="6" t="s">
        <v>15</v>
      </c>
      <c r="B53" s="7" t="s">
        <v>17</v>
      </c>
      <c r="C53" s="7">
        <v>1000</v>
      </c>
      <c r="D53" s="7">
        <v>323</v>
      </c>
      <c r="E53" s="7">
        <v>254</v>
      </c>
      <c r="F53" s="7">
        <v>222</v>
      </c>
      <c r="G53" s="7">
        <v>175</v>
      </c>
      <c r="H53" s="7">
        <f>SUM(D53:G53)</f>
        <v>974</v>
      </c>
      <c r="I53">
        <f t="shared" si="0"/>
        <v>0.97399999999999998</v>
      </c>
    </row>
    <row r="54" spans="1:9" x14ac:dyDescent="0.25">
      <c r="A54" s="6" t="s">
        <v>16</v>
      </c>
      <c r="B54" s="7" t="s">
        <v>18</v>
      </c>
      <c r="C54" s="7">
        <v>38970</v>
      </c>
      <c r="D54" s="7">
        <v>9715</v>
      </c>
      <c r="E54" s="7">
        <v>12110</v>
      </c>
      <c r="F54" s="7">
        <v>12337</v>
      </c>
      <c r="G54" s="7">
        <v>9624</v>
      </c>
      <c r="H54" s="7">
        <f>SUM(D54:G54)</f>
        <v>43786</v>
      </c>
      <c r="I54">
        <f t="shared" si="0"/>
        <v>1.123582242750834</v>
      </c>
    </row>
    <row r="55" spans="1:9" x14ac:dyDescent="0.25">
      <c r="I55" t="str">
        <f t="shared" si="0"/>
        <v/>
      </c>
    </row>
    <row r="56" spans="1:9" x14ac:dyDescent="0.25">
      <c r="A56" s="32" t="s">
        <v>27</v>
      </c>
      <c r="B56" s="33"/>
      <c r="C56" s="33"/>
      <c r="D56" s="33"/>
      <c r="E56" s="33"/>
      <c r="F56" s="33"/>
      <c r="G56" s="33"/>
      <c r="H56" s="33"/>
      <c r="I56" t="str">
        <f t="shared" si="0"/>
        <v/>
      </c>
    </row>
    <row r="57" spans="1:9" x14ac:dyDescent="0.25">
      <c r="A57" s="6" t="s">
        <v>14</v>
      </c>
      <c r="B57" s="7" t="s">
        <v>17</v>
      </c>
      <c r="C57" s="7">
        <v>1547</v>
      </c>
      <c r="D57" s="7">
        <v>308</v>
      </c>
      <c r="E57" s="7">
        <v>462</v>
      </c>
      <c r="F57" s="7">
        <v>511</v>
      </c>
      <c r="G57" s="7">
        <v>474</v>
      </c>
      <c r="H57" s="7">
        <f>SUM(D57:G57)</f>
        <v>1755</v>
      </c>
      <c r="I57">
        <f t="shared" si="0"/>
        <v>1.134453781512605</v>
      </c>
    </row>
    <row r="58" spans="1:9" x14ac:dyDescent="0.25">
      <c r="A58" s="6" t="s">
        <v>15</v>
      </c>
      <c r="B58" s="7" t="s">
        <v>17</v>
      </c>
      <c r="C58" s="7">
        <v>965</v>
      </c>
      <c r="D58" s="7">
        <v>380</v>
      </c>
      <c r="E58" s="7">
        <v>259</v>
      </c>
      <c r="F58" s="7">
        <v>254</v>
      </c>
      <c r="G58" s="7">
        <v>171</v>
      </c>
      <c r="H58" s="7">
        <f>SUM(D58:G58)</f>
        <v>1064</v>
      </c>
      <c r="I58">
        <f t="shared" si="0"/>
        <v>1.1025906735751296</v>
      </c>
    </row>
    <row r="59" spans="1:9" x14ac:dyDescent="0.25">
      <c r="A59" s="6" t="s">
        <v>16</v>
      </c>
      <c r="B59" s="7" t="s">
        <v>18</v>
      </c>
      <c r="C59" s="7">
        <v>31469</v>
      </c>
      <c r="D59" s="7">
        <v>11297</v>
      </c>
      <c r="E59" s="7">
        <v>9155</v>
      </c>
      <c r="F59" s="7">
        <v>8141</v>
      </c>
      <c r="G59" s="7">
        <v>10748</v>
      </c>
      <c r="H59" s="7">
        <f>SUM(D59:G59)</f>
        <v>39341</v>
      </c>
      <c r="I59">
        <f t="shared" si="0"/>
        <v>1.2501509421970829</v>
      </c>
    </row>
    <row r="60" spans="1:9" x14ac:dyDescent="0.25">
      <c r="I60" t="str">
        <f t="shared" si="0"/>
        <v/>
      </c>
    </row>
    <row r="61" spans="1:9" x14ac:dyDescent="0.25">
      <c r="A61" s="32" t="s">
        <v>28</v>
      </c>
      <c r="B61" s="33"/>
      <c r="C61" s="33"/>
      <c r="D61" s="33"/>
      <c r="E61" s="33"/>
      <c r="F61" s="33"/>
      <c r="G61" s="33"/>
      <c r="H61" s="33"/>
      <c r="I61" t="str">
        <f t="shared" si="0"/>
        <v/>
      </c>
    </row>
    <row r="62" spans="1:9" x14ac:dyDescent="0.25">
      <c r="A62" s="6" t="s">
        <v>14</v>
      </c>
      <c r="B62" s="7" t="s">
        <v>17</v>
      </c>
      <c r="C62" s="7">
        <v>1568</v>
      </c>
      <c r="D62" s="7">
        <v>423</v>
      </c>
      <c r="E62" s="7">
        <v>432</v>
      </c>
      <c r="F62" s="7">
        <v>468</v>
      </c>
      <c r="G62" s="7">
        <v>436</v>
      </c>
      <c r="H62" s="7">
        <f>SUM(D62:G62)</f>
        <v>1759</v>
      </c>
      <c r="I62">
        <f t="shared" si="0"/>
        <v>1.121811224489796</v>
      </c>
    </row>
    <row r="63" spans="1:9" x14ac:dyDescent="0.25">
      <c r="A63" s="6" t="s">
        <v>15</v>
      </c>
      <c r="B63" s="7" t="s">
        <v>17</v>
      </c>
      <c r="C63" s="7">
        <v>965</v>
      </c>
      <c r="D63" s="7">
        <v>317</v>
      </c>
      <c r="E63" s="7">
        <v>262</v>
      </c>
      <c r="F63" s="7">
        <v>191</v>
      </c>
      <c r="G63" s="7">
        <v>283</v>
      </c>
      <c r="H63" s="7">
        <f>SUM(D63:G63)</f>
        <v>1053</v>
      </c>
      <c r="I63">
        <f t="shared" si="0"/>
        <v>1.0911917098445596</v>
      </c>
    </row>
    <row r="64" spans="1:9" x14ac:dyDescent="0.25">
      <c r="A64" s="6" t="s">
        <v>16</v>
      </c>
      <c r="B64" s="7" t="s">
        <v>18</v>
      </c>
      <c r="C64" s="7">
        <v>48000</v>
      </c>
      <c r="D64" s="7">
        <v>13109</v>
      </c>
      <c r="E64" s="7">
        <v>15453</v>
      </c>
      <c r="F64" s="7">
        <v>9628</v>
      </c>
      <c r="G64" s="7">
        <v>9610</v>
      </c>
      <c r="H64" s="7">
        <f>SUM(D64:G64)</f>
        <v>47800</v>
      </c>
      <c r="I64">
        <f t="shared" si="0"/>
        <v>0.99583333333333335</v>
      </c>
    </row>
    <row r="65" spans="1:9" x14ac:dyDescent="0.25">
      <c r="I65" t="str">
        <f t="shared" si="0"/>
        <v/>
      </c>
    </row>
    <row r="66" spans="1:9" x14ac:dyDescent="0.25">
      <c r="A66" s="32" t="s">
        <v>29</v>
      </c>
      <c r="B66" s="33"/>
      <c r="C66" s="33"/>
      <c r="D66" s="33"/>
      <c r="E66" s="33"/>
      <c r="F66" s="33"/>
      <c r="G66" s="33"/>
      <c r="H66" s="33"/>
      <c r="I66" t="str">
        <f t="shared" si="0"/>
        <v/>
      </c>
    </row>
    <row r="67" spans="1:9" x14ac:dyDescent="0.25">
      <c r="A67" s="6" t="s">
        <v>14</v>
      </c>
      <c r="B67" s="7" t="s">
        <v>17</v>
      </c>
      <c r="C67" s="7">
        <v>1895</v>
      </c>
      <c r="D67" s="7">
        <v>401</v>
      </c>
      <c r="E67" s="7">
        <v>455</v>
      </c>
      <c r="F67" s="7">
        <v>439</v>
      </c>
      <c r="G67" s="7">
        <v>445</v>
      </c>
      <c r="H67" s="7">
        <f>SUM(D67:G67)</f>
        <v>1740</v>
      </c>
      <c r="I67">
        <f t="shared" si="0"/>
        <v>0.91820580474934033</v>
      </c>
    </row>
    <row r="68" spans="1:9" x14ac:dyDescent="0.25">
      <c r="A68" s="6" t="s">
        <v>15</v>
      </c>
      <c r="B68" s="7" t="s">
        <v>17</v>
      </c>
      <c r="C68" s="7">
        <v>880</v>
      </c>
      <c r="D68" s="7">
        <v>251</v>
      </c>
      <c r="E68" s="7">
        <v>240</v>
      </c>
      <c r="F68" s="7">
        <v>179</v>
      </c>
      <c r="G68" s="7">
        <v>230</v>
      </c>
      <c r="H68" s="7">
        <f>SUM(D68:G68)</f>
        <v>900</v>
      </c>
      <c r="I68">
        <f t="shared" si="0"/>
        <v>1.0227272727272727</v>
      </c>
    </row>
    <row r="69" spans="1:9" x14ac:dyDescent="0.25">
      <c r="A69" s="6" t="s">
        <v>16</v>
      </c>
      <c r="B69" s="7" t="s">
        <v>18</v>
      </c>
      <c r="C69" s="7">
        <v>34986</v>
      </c>
      <c r="D69" s="7">
        <v>12129</v>
      </c>
      <c r="E69" s="7">
        <v>11332</v>
      </c>
      <c r="F69" s="7">
        <v>9561</v>
      </c>
      <c r="G69" s="7">
        <v>9092</v>
      </c>
      <c r="H69" s="7">
        <f>SUM(D69:G69)</f>
        <v>42114</v>
      </c>
      <c r="I69">
        <f t="shared" si="0"/>
        <v>1.2037386383124677</v>
      </c>
    </row>
    <row r="70" spans="1:9" x14ac:dyDescent="0.25">
      <c r="I70" t="str">
        <f t="shared" si="0"/>
        <v/>
      </c>
    </row>
    <row r="71" spans="1:9" x14ac:dyDescent="0.25">
      <c r="A71" s="32" t="s">
        <v>30</v>
      </c>
      <c r="B71" s="33"/>
      <c r="C71" s="33"/>
      <c r="D71" s="33"/>
      <c r="E71" s="33"/>
      <c r="F71" s="33"/>
      <c r="G71" s="33"/>
      <c r="H71" s="33"/>
      <c r="I71" t="str">
        <f t="shared" si="0"/>
        <v/>
      </c>
    </row>
    <row r="72" spans="1:9" x14ac:dyDescent="0.25">
      <c r="A72" s="6" t="s">
        <v>14</v>
      </c>
      <c r="B72" s="7" t="s">
        <v>17</v>
      </c>
      <c r="C72" s="7">
        <v>1707</v>
      </c>
      <c r="D72" s="7">
        <v>439</v>
      </c>
      <c r="E72" s="7">
        <v>500</v>
      </c>
      <c r="F72" s="7">
        <v>529</v>
      </c>
      <c r="G72" s="7">
        <v>496</v>
      </c>
      <c r="H72" s="7">
        <f>SUM(D72:G72)</f>
        <v>1964</v>
      </c>
      <c r="I72">
        <f t="shared" si="0"/>
        <v>1.1505565319273579</v>
      </c>
    </row>
    <row r="73" spans="1:9" x14ac:dyDescent="0.25">
      <c r="A73" s="6" t="s">
        <v>15</v>
      </c>
      <c r="B73" s="7" t="s">
        <v>17</v>
      </c>
      <c r="C73" s="7">
        <v>1184</v>
      </c>
      <c r="D73" s="7">
        <v>164</v>
      </c>
      <c r="E73" s="7">
        <v>214</v>
      </c>
      <c r="F73" s="7">
        <v>231</v>
      </c>
      <c r="G73" s="7">
        <v>249</v>
      </c>
      <c r="H73" s="7">
        <f>SUM(D73:G73)</f>
        <v>858</v>
      </c>
      <c r="I73">
        <f t="shared" si="0"/>
        <v>0.72466216216216217</v>
      </c>
    </row>
    <row r="74" spans="1:9" x14ac:dyDescent="0.25">
      <c r="A74" s="6" t="s">
        <v>16</v>
      </c>
      <c r="B74" s="7" t="s">
        <v>18</v>
      </c>
      <c r="C74" s="7">
        <v>32719</v>
      </c>
      <c r="D74" s="7">
        <v>9296</v>
      </c>
      <c r="E74" s="7">
        <v>10442</v>
      </c>
      <c r="F74" s="7">
        <v>9541</v>
      </c>
      <c r="G74" s="7">
        <v>9972</v>
      </c>
      <c r="H74" s="7">
        <f>SUM(D74:G74)</f>
        <v>39251</v>
      </c>
      <c r="I74">
        <f t="shared" si="0"/>
        <v>1.1996393532809682</v>
      </c>
    </row>
    <row r="75" spans="1:9" x14ac:dyDescent="0.25">
      <c r="I75" t="str">
        <f t="shared" si="0"/>
        <v/>
      </c>
    </row>
    <row r="76" spans="1:9" x14ac:dyDescent="0.25">
      <c r="A76" s="32" t="s">
        <v>31</v>
      </c>
      <c r="B76" s="33"/>
      <c r="C76" s="33"/>
      <c r="D76" s="33"/>
      <c r="E76" s="33"/>
      <c r="F76" s="33"/>
      <c r="G76" s="33"/>
      <c r="H76" s="33"/>
      <c r="I76" t="str">
        <f t="shared" si="0"/>
        <v/>
      </c>
    </row>
    <row r="77" spans="1:9" x14ac:dyDescent="0.25">
      <c r="A77" s="6" t="s">
        <v>14</v>
      </c>
      <c r="B77" s="7" t="s">
        <v>17</v>
      </c>
      <c r="C77" s="7">
        <v>2174</v>
      </c>
      <c r="D77" s="7">
        <v>466</v>
      </c>
      <c r="E77" s="7">
        <v>478</v>
      </c>
      <c r="F77" s="7">
        <v>457</v>
      </c>
      <c r="G77" s="7">
        <v>439</v>
      </c>
      <c r="H77" s="7">
        <f>SUM(D77:G77)</f>
        <v>1840</v>
      </c>
      <c r="I77">
        <f t="shared" ref="I77:I99" si="1">IF(C77="","",IFERROR(H77/C77,0))</f>
        <v>0.84636614535418586</v>
      </c>
    </row>
    <row r="78" spans="1:9" x14ac:dyDescent="0.25">
      <c r="A78" s="6" t="s">
        <v>15</v>
      </c>
      <c r="B78" s="7" t="s">
        <v>17</v>
      </c>
      <c r="C78" s="7">
        <v>810</v>
      </c>
      <c r="D78" s="7">
        <v>192</v>
      </c>
      <c r="E78" s="7">
        <v>198</v>
      </c>
      <c r="F78" s="7">
        <v>273</v>
      </c>
      <c r="G78" s="7">
        <v>394</v>
      </c>
      <c r="H78" s="7">
        <f>SUM(D78:G78)</f>
        <v>1057</v>
      </c>
      <c r="I78">
        <f t="shared" si="1"/>
        <v>1.3049382716049382</v>
      </c>
    </row>
    <row r="79" spans="1:9" x14ac:dyDescent="0.25">
      <c r="A79" s="6" t="s">
        <v>16</v>
      </c>
      <c r="B79" s="7" t="s">
        <v>18</v>
      </c>
      <c r="C79" s="7">
        <v>34261</v>
      </c>
      <c r="D79" s="7">
        <v>8881</v>
      </c>
      <c r="E79" s="7">
        <v>10449</v>
      </c>
      <c r="F79" s="7">
        <v>9327</v>
      </c>
      <c r="G79" s="7">
        <v>9851</v>
      </c>
      <c r="H79" s="7">
        <f>SUM(D79:G79)</f>
        <v>38508</v>
      </c>
      <c r="I79">
        <f t="shared" si="1"/>
        <v>1.1239601879688275</v>
      </c>
    </row>
    <row r="80" spans="1:9" x14ac:dyDescent="0.25">
      <c r="I80" t="str">
        <f t="shared" si="1"/>
        <v/>
      </c>
    </row>
    <row r="81" spans="1:9" x14ac:dyDescent="0.25">
      <c r="A81" s="32" t="s">
        <v>32</v>
      </c>
      <c r="B81" s="33"/>
      <c r="C81" s="33"/>
      <c r="D81" s="33"/>
      <c r="E81" s="33"/>
      <c r="F81" s="33"/>
      <c r="G81" s="33"/>
      <c r="H81" s="33"/>
      <c r="I81" t="str">
        <f t="shared" si="1"/>
        <v/>
      </c>
    </row>
    <row r="82" spans="1:9" x14ac:dyDescent="0.25">
      <c r="A82" s="6" t="s">
        <v>14</v>
      </c>
      <c r="B82" s="7" t="s">
        <v>17</v>
      </c>
      <c r="C82" s="7">
        <v>599</v>
      </c>
      <c r="D82" s="7">
        <v>185</v>
      </c>
      <c r="E82" s="7">
        <v>211</v>
      </c>
      <c r="F82" s="7">
        <v>209</v>
      </c>
      <c r="G82" s="7">
        <v>204</v>
      </c>
      <c r="H82" s="7">
        <f>SUM(D82:G82)</f>
        <v>809</v>
      </c>
      <c r="I82">
        <f t="shared" si="1"/>
        <v>1.350584307178631</v>
      </c>
    </row>
    <row r="83" spans="1:9" x14ac:dyDescent="0.25">
      <c r="A83" s="6" t="s">
        <v>15</v>
      </c>
      <c r="B83" s="7" t="s">
        <v>17</v>
      </c>
      <c r="C83" s="7">
        <v>588</v>
      </c>
      <c r="D83" s="7">
        <v>195</v>
      </c>
      <c r="E83" s="7">
        <v>153</v>
      </c>
      <c r="F83" s="7">
        <v>172</v>
      </c>
      <c r="G83" s="7">
        <v>161</v>
      </c>
      <c r="H83" s="7">
        <f>SUM(D83:G83)</f>
        <v>681</v>
      </c>
      <c r="I83">
        <f t="shared" si="1"/>
        <v>1.1581632653061225</v>
      </c>
    </row>
    <row r="84" spans="1:9" x14ac:dyDescent="0.25">
      <c r="A84" s="6" t="s">
        <v>16</v>
      </c>
      <c r="B84" s="7" t="s">
        <v>18</v>
      </c>
      <c r="C84" s="7">
        <v>29824</v>
      </c>
      <c r="D84" s="7">
        <v>7204</v>
      </c>
      <c r="E84" s="7">
        <v>9884</v>
      </c>
      <c r="F84" s="7">
        <v>7387</v>
      </c>
      <c r="G84" s="7">
        <v>7403</v>
      </c>
      <c r="H84" s="7">
        <f>SUM(D84:G84)</f>
        <v>31878</v>
      </c>
      <c r="I84">
        <f t="shared" si="1"/>
        <v>1.0688707081545064</v>
      </c>
    </row>
    <row r="85" spans="1:9" x14ac:dyDescent="0.25">
      <c r="I85" t="str">
        <f t="shared" si="1"/>
        <v/>
      </c>
    </row>
    <row r="86" spans="1:9" x14ac:dyDescent="0.25">
      <c r="A86" s="33" t="s">
        <v>33</v>
      </c>
      <c r="B86" s="33"/>
      <c r="C86" s="33"/>
      <c r="D86" s="33"/>
      <c r="E86" s="33"/>
      <c r="F86" s="33"/>
      <c r="G86" s="33"/>
      <c r="H86" s="33"/>
      <c r="I86" t="str">
        <f t="shared" si="1"/>
        <v/>
      </c>
    </row>
    <row r="87" spans="1:9" x14ac:dyDescent="0.25">
      <c r="A87" s="6" t="s">
        <v>14</v>
      </c>
      <c r="B87" s="7" t="s">
        <v>17</v>
      </c>
      <c r="C87" s="7">
        <v>911</v>
      </c>
      <c r="D87" s="7">
        <v>223</v>
      </c>
      <c r="E87" s="7">
        <v>242</v>
      </c>
      <c r="F87" s="7">
        <v>254</v>
      </c>
      <c r="G87" s="7">
        <v>222</v>
      </c>
      <c r="H87" s="7">
        <f>SUM(D87:G87)</f>
        <v>941</v>
      </c>
      <c r="I87">
        <f t="shared" si="1"/>
        <v>1.0329308452250274</v>
      </c>
    </row>
    <row r="88" spans="1:9" x14ac:dyDescent="0.25">
      <c r="A88" s="6" t="s">
        <v>15</v>
      </c>
      <c r="B88" s="7" t="s">
        <v>17</v>
      </c>
      <c r="C88" s="7">
        <v>482</v>
      </c>
      <c r="D88" s="7">
        <v>135</v>
      </c>
      <c r="E88" s="7">
        <v>146</v>
      </c>
      <c r="F88" s="7">
        <v>197</v>
      </c>
      <c r="G88" s="7">
        <v>116</v>
      </c>
      <c r="H88" s="7">
        <f>SUM(D88:G88)</f>
        <v>594</v>
      </c>
      <c r="I88">
        <f t="shared" si="1"/>
        <v>1.2323651452282158</v>
      </c>
    </row>
    <row r="89" spans="1:9" x14ac:dyDescent="0.25">
      <c r="A89" s="6" t="s">
        <v>16</v>
      </c>
      <c r="B89" s="7" t="s">
        <v>18</v>
      </c>
      <c r="C89" s="7">
        <v>30125</v>
      </c>
      <c r="D89" s="7">
        <v>8377</v>
      </c>
      <c r="E89" s="7">
        <v>8318</v>
      </c>
      <c r="F89" s="7">
        <v>7776</v>
      </c>
      <c r="G89" s="7">
        <v>7197</v>
      </c>
      <c r="H89" s="7">
        <f>SUM(D89:G89)</f>
        <v>31668</v>
      </c>
      <c r="I89">
        <f t="shared" si="1"/>
        <v>1.0512199170124481</v>
      </c>
    </row>
    <row r="90" spans="1:9" x14ac:dyDescent="0.25">
      <c r="I90" t="str">
        <f t="shared" si="1"/>
        <v/>
      </c>
    </row>
    <row r="91" spans="1:9" x14ac:dyDescent="0.25">
      <c r="A91" s="33" t="s">
        <v>34</v>
      </c>
      <c r="B91" s="33"/>
      <c r="C91" s="33"/>
      <c r="D91" s="33"/>
      <c r="E91" s="33"/>
      <c r="F91" s="33"/>
      <c r="G91" s="33"/>
      <c r="H91" s="33"/>
      <c r="I91" t="str">
        <f t="shared" si="1"/>
        <v/>
      </c>
    </row>
    <row r="92" spans="1:9" x14ac:dyDescent="0.25">
      <c r="A92" s="6" t="s">
        <v>14</v>
      </c>
      <c r="B92" s="7" t="s">
        <v>17</v>
      </c>
      <c r="C92" s="7">
        <v>875</v>
      </c>
      <c r="D92" s="7">
        <v>215</v>
      </c>
      <c r="E92" s="7">
        <v>225</v>
      </c>
      <c r="F92" s="7">
        <v>239</v>
      </c>
      <c r="G92" s="7">
        <v>218</v>
      </c>
      <c r="H92" s="7">
        <f>SUM(D92:G92)</f>
        <v>897</v>
      </c>
      <c r="I92">
        <f t="shared" si="1"/>
        <v>1.0251428571428571</v>
      </c>
    </row>
    <row r="93" spans="1:9" x14ac:dyDescent="0.25">
      <c r="A93" s="6" t="s">
        <v>15</v>
      </c>
      <c r="B93" s="7" t="s">
        <v>17</v>
      </c>
      <c r="C93" s="7">
        <v>411</v>
      </c>
      <c r="D93" s="7">
        <v>99</v>
      </c>
      <c r="E93" s="7">
        <v>130</v>
      </c>
      <c r="F93" s="7">
        <v>110</v>
      </c>
      <c r="G93" s="7">
        <v>109</v>
      </c>
      <c r="H93" s="7">
        <f>SUM(D93:G93)</f>
        <v>448</v>
      </c>
      <c r="I93">
        <f t="shared" si="1"/>
        <v>1.0900243309002433</v>
      </c>
    </row>
    <row r="94" spans="1:9" x14ac:dyDescent="0.25">
      <c r="A94" s="6" t="s">
        <v>16</v>
      </c>
      <c r="B94" s="7" t="s">
        <v>18</v>
      </c>
      <c r="C94" s="7">
        <v>19812</v>
      </c>
      <c r="D94" s="7">
        <v>6684</v>
      </c>
      <c r="E94" s="7">
        <v>6000</v>
      </c>
      <c r="F94" s="7">
        <v>5555</v>
      </c>
      <c r="G94" s="7">
        <v>5198</v>
      </c>
      <c r="H94" s="7">
        <f>SUM(D94:G94)</f>
        <v>23437</v>
      </c>
      <c r="I94">
        <f t="shared" si="1"/>
        <v>1.1829699172218857</v>
      </c>
    </row>
    <row r="95" spans="1:9" x14ac:dyDescent="0.25">
      <c r="I95" t="str">
        <f t="shared" si="1"/>
        <v/>
      </c>
    </row>
    <row r="96" spans="1:9" x14ac:dyDescent="0.25">
      <c r="A96" s="33" t="s">
        <v>35</v>
      </c>
      <c r="B96" s="21"/>
      <c r="C96" s="21"/>
      <c r="D96" s="21"/>
      <c r="E96" s="21"/>
      <c r="F96" s="21"/>
      <c r="G96" s="21"/>
      <c r="H96" s="21"/>
      <c r="I96" t="str">
        <f t="shared" si="1"/>
        <v/>
      </c>
    </row>
    <row r="97" spans="1:9" x14ac:dyDescent="0.25">
      <c r="A97" s="6" t="s">
        <v>14</v>
      </c>
      <c r="B97" s="7" t="s">
        <v>17</v>
      </c>
      <c r="C97" s="7">
        <v>2323</v>
      </c>
      <c r="D97" s="7">
        <v>474</v>
      </c>
      <c r="E97" s="7">
        <v>501</v>
      </c>
      <c r="F97" s="7">
        <v>441</v>
      </c>
      <c r="G97" s="7">
        <v>455</v>
      </c>
      <c r="H97" s="7">
        <f>SUM(D97:G97)</f>
        <v>1871</v>
      </c>
      <c r="I97">
        <f t="shared" si="1"/>
        <v>0.80542402066293584</v>
      </c>
    </row>
    <row r="98" spans="1:9" x14ac:dyDescent="0.25">
      <c r="A98" s="6" t="s">
        <v>15</v>
      </c>
      <c r="B98" s="7" t="s">
        <v>17</v>
      </c>
      <c r="C98" s="7">
        <v>1005</v>
      </c>
      <c r="D98" s="7">
        <v>253</v>
      </c>
      <c r="E98" s="7">
        <v>277</v>
      </c>
      <c r="F98" s="7">
        <v>291</v>
      </c>
      <c r="G98" s="7">
        <v>336</v>
      </c>
      <c r="H98" s="7">
        <f>SUM(D98:G98)</f>
        <v>1157</v>
      </c>
      <c r="I98">
        <f t="shared" si="1"/>
        <v>1.1512437810945273</v>
      </c>
    </row>
    <row r="99" spans="1:9" x14ac:dyDescent="0.25">
      <c r="A99" s="6" t="s">
        <v>16</v>
      </c>
      <c r="B99" s="7" t="s">
        <v>18</v>
      </c>
      <c r="C99" s="7">
        <v>37522</v>
      </c>
      <c r="D99" s="7">
        <v>10303</v>
      </c>
      <c r="E99" s="7">
        <v>10100</v>
      </c>
      <c r="F99" s="7">
        <v>8520</v>
      </c>
      <c r="G99" s="7">
        <v>10112</v>
      </c>
      <c r="H99" s="7">
        <f>SUM(D99:G99)</f>
        <v>39035</v>
      </c>
      <c r="I99">
        <f t="shared" si="1"/>
        <v>1.0403230105005064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338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5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339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126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40</v>
      </c>
      <c r="D12" s="7">
        <v>5</v>
      </c>
      <c r="E12" s="7">
        <v>10</v>
      </c>
      <c r="F12" s="7">
        <v>4</v>
      </c>
      <c r="G12" s="7">
        <v>5</v>
      </c>
      <c r="H12" s="7">
        <f>SUM(D12:G12)</f>
        <v>24</v>
      </c>
      <c r="I12">
        <f>IF(C12="","",IFERROR(H12/C12,0))</f>
        <v>0.6</v>
      </c>
    </row>
    <row r="13" spans="1:9" x14ac:dyDescent="0.25">
      <c r="A13" s="6" t="s">
        <v>15</v>
      </c>
      <c r="B13" s="7" t="s">
        <v>17</v>
      </c>
      <c r="C13" s="7">
        <v>52</v>
      </c>
      <c r="D13" s="7">
        <v>21</v>
      </c>
      <c r="E13" s="7">
        <v>11</v>
      </c>
      <c r="F13" s="7">
        <v>14</v>
      </c>
      <c r="G13" s="7">
        <v>11</v>
      </c>
      <c r="H13" s="7">
        <f>SUM(D13:G13)</f>
        <v>57</v>
      </c>
      <c r="I13">
        <f t="shared" ref="I13:I44" si="0">IF(C13="","",IFERROR(H13/C13,0))</f>
        <v>1.0961538461538463</v>
      </c>
    </row>
    <row r="14" spans="1:9" x14ac:dyDescent="0.25">
      <c r="A14" s="6" t="s">
        <v>16</v>
      </c>
      <c r="B14" s="7" t="s">
        <v>18</v>
      </c>
      <c r="C14" s="7">
        <v>12088</v>
      </c>
      <c r="D14" s="7">
        <v>2634</v>
      </c>
      <c r="E14" s="7">
        <v>2058</v>
      </c>
      <c r="F14" s="7">
        <v>1789</v>
      </c>
      <c r="G14" s="7">
        <v>1819</v>
      </c>
      <c r="H14" s="7">
        <f>SUM(D14:G14)</f>
        <v>8300</v>
      </c>
      <c r="I14">
        <f t="shared" si="0"/>
        <v>0.68663136995367302</v>
      </c>
    </row>
    <row r="15" spans="1:9" x14ac:dyDescent="0.25">
      <c r="I15" t="str">
        <f t="shared" si="0"/>
        <v/>
      </c>
    </row>
    <row r="16" spans="1:9" x14ac:dyDescent="0.25">
      <c r="A16" s="32" t="s">
        <v>71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8</v>
      </c>
      <c r="D17" s="7">
        <v>1</v>
      </c>
      <c r="E17" s="7">
        <v>0</v>
      </c>
      <c r="F17" s="7">
        <v>1</v>
      </c>
      <c r="G17" s="7">
        <v>2</v>
      </c>
      <c r="H17" s="7">
        <f>SUM(D17:G17)</f>
        <v>4</v>
      </c>
      <c r="I17">
        <f t="shared" si="0"/>
        <v>0.5</v>
      </c>
    </row>
    <row r="18" spans="1:9" x14ac:dyDescent="0.25">
      <c r="A18" s="6" t="s">
        <v>15</v>
      </c>
      <c r="B18" s="7" t="s">
        <v>17</v>
      </c>
      <c r="C18" s="7">
        <v>74</v>
      </c>
      <c r="D18" s="7">
        <v>14</v>
      </c>
      <c r="E18" s="7">
        <v>27</v>
      </c>
      <c r="F18" s="7">
        <v>21</v>
      </c>
      <c r="G18" s="7">
        <v>35</v>
      </c>
      <c r="H18" s="7">
        <f>SUM(D18:G18)</f>
        <v>97</v>
      </c>
      <c r="I18">
        <f t="shared" si="0"/>
        <v>1.3108108108108107</v>
      </c>
    </row>
    <row r="19" spans="1:9" x14ac:dyDescent="0.25">
      <c r="A19" s="6" t="s">
        <v>16</v>
      </c>
      <c r="B19" s="7" t="s">
        <v>18</v>
      </c>
      <c r="C19" s="7">
        <v>16682</v>
      </c>
      <c r="D19" s="7">
        <v>3703</v>
      </c>
      <c r="E19" s="7">
        <v>6545</v>
      </c>
      <c r="F19" s="7">
        <v>5976</v>
      </c>
      <c r="G19" s="7">
        <v>5679</v>
      </c>
      <c r="H19" s="7">
        <f>SUM(D19:G19)</f>
        <v>21903</v>
      </c>
      <c r="I19">
        <f t="shared" si="0"/>
        <v>1.3129720656995565</v>
      </c>
    </row>
    <row r="20" spans="1:9" x14ac:dyDescent="0.25">
      <c r="I20" t="str">
        <f t="shared" si="0"/>
        <v/>
      </c>
    </row>
    <row r="21" spans="1:9" x14ac:dyDescent="0.25">
      <c r="A21" s="32" t="s">
        <v>72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12</v>
      </c>
      <c r="D22" s="7">
        <v>4</v>
      </c>
      <c r="E22" s="7">
        <v>2</v>
      </c>
      <c r="F22" s="7">
        <v>3</v>
      </c>
      <c r="G22" s="7">
        <v>3</v>
      </c>
      <c r="H22" s="7">
        <f>SUM(D22:G22)</f>
        <v>12</v>
      </c>
      <c r="I22">
        <f t="shared" si="0"/>
        <v>1</v>
      </c>
    </row>
    <row r="23" spans="1:9" x14ac:dyDescent="0.25">
      <c r="A23" s="6" t="s">
        <v>15</v>
      </c>
      <c r="B23" s="7" t="s">
        <v>17</v>
      </c>
      <c r="C23" s="7">
        <v>73</v>
      </c>
      <c r="D23" s="7">
        <v>16</v>
      </c>
      <c r="E23" s="7">
        <v>22</v>
      </c>
      <c r="F23" s="7">
        <v>19</v>
      </c>
      <c r="G23" s="7">
        <v>25</v>
      </c>
      <c r="H23" s="7">
        <f>SUM(D23:G23)</f>
        <v>82</v>
      </c>
      <c r="I23">
        <f t="shared" si="0"/>
        <v>1.1232876712328768</v>
      </c>
    </row>
    <row r="24" spans="1:9" x14ac:dyDescent="0.25">
      <c r="A24" s="6" t="s">
        <v>16</v>
      </c>
      <c r="B24" s="7" t="s">
        <v>18</v>
      </c>
      <c r="C24" s="7">
        <v>10391</v>
      </c>
      <c r="D24" s="7">
        <v>3580</v>
      </c>
      <c r="E24" s="7">
        <v>3490</v>
      </c>
      <c r="F24" s="7">
        <v>3386</v>
      </c>
      <c r="G24" s="7">
        <v>3256</v>
      </c>
      <c r="H24" s="7">
        <f>SUM(D24:G24)</f>
        <v>13712</v>
      </c>
      <c r="I24">
        <f t="shared" si="0"/>
        <v>1.3196035030314694</v>
      </c>
    </row>
    <row r="25" spans="1:9" x14ac:dyDescent="0.25">
      <c r="G25" s="28"/>
      <c r="I25" t="str">
        <f t="shared" si="0"/>
        <v/>
      </c>
    </row>
    <row r="26" spans="1:9" x14ac:dyDescent="0.25">
      <c r="A26" s="32" t="s">
        <v>73</v>
      </c>
      <c r="B26" s="33"/>
      <c r="C26" s="33"/>
      <c r="D26" s="33"/>
      <c r="E26" s="33"/>
      <c r="F26" s="33"/>
      <c r="G26" s="34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3</v>
      </c>
      <c r="D27" s="7">
        <v>2</v>
      </c>
      <c r="E27" s="7">
        <v>0</v>
      </c>
      <c r="F27" s="7">
        <v>0</v>
      </c>
      <c r="G27" s="7">
        <v>8</v>
      </c>
      <c r="H27" s="7">
        <f>SUM(D27:G27)</f>
        <v>10</v>
      </c>
      <c r="I27">
        <f t="shared" si="0"/>
        <v>3.3333333333333335</v>
      </c>
    </row>
    <row r="28" spans="1:9" x14ac:dyDescent="0.25">
      <c r="A28" s="6" t="s">
        <v>15</v>
      </c>
      <c r="B28" s="7" t="s">
        <v>17</v>
      </c>
      <c r="C28" s="7">
        <v>60</v>
      </c>
      <c r="D28" s="7">
        <v>16</v>
      </c>
      <c r="E28" s="7">
        <v>16</v>
      </c>
      <c r="F28" s="7">
        <v>8</v>
      </c>
      <c r="G28" s="7">
        <v>7</v>
      </c>
      <c r="H28" s="7">
        <f>SUM(D28:G28)</f>
        <v>47</v>
      </c>
      <c r="I28">
        <f t="shared" si="0"/>
        <v>0.78333333333333333</v>
      </c>
    </row>
    <row r="29" spans="1:9" x14ac:dyDescent="0.25">
      <c r="A29" s="6" t="s">
        <v>16</v>
      </c>
      <c r="B29" s="7" t="s">
        <v>18</v>
      </c>
      <c r="C29" s="7">
        <v>12022</v>
      </c>
      <c r="D29" s="7">
        <v>2685</v>
      </c>
      <c r="E29" s="7">
        <v>3805</v>
      </c>
      <c r="F29" s="7">
        <v>3588</v>
      </c>
      <c r="G29" s="7">
        <v>3835</v>
      </c>
      <c r="H29" s="7">
        <f>SUM(D29:G29)</f>
        <v>13913</v>
      </c>
      <c r="I29">
        <f t="shared" si="0"/>
        <v>1.1572949592413908</v>
      </c>
    </row>
    <row r="30" spans="1:9" x14ac:dyDescent="0.25">
      <c r="I30" t="str">
        <f t="shared" si="0"/>
        <v/>
      </c>
    </row>
    <row r="31" spans="1:9" x14ac:dyDescent="0.25">
      <c r="A31" s="32" t="s">
        <v>74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12</v>
      </c>
      <c r="D32" s="7">
        <v>3</v>
      </c>
      <c r="E32" s="7">
        <v>8</v>
      </c>
      <c r="F32" s="7">
        <v>0</v>
      </c>
      <c r="G32" s="7">
        <v>2</v>
      </c>
      <c r="H32" s="7">
        <f>SUM(D32:G32)</f>
        <v>13</v>
      </c>
      <c r="I32">
        <f t="shared" si="0"/>
        <v>1.0833333333333333</v>
      </c>
    </row>
    <row r="33" spans="1:9" x14ac:dyDescent="0.25">
      <c r="A33" s="6" t="s">
        <v>15</v>
      </c>
      <c r="B33" s="7" t="s">
        <v>17</v>
      </c>
      <c r="C33" s="7">
        <v>87</v>
      </c>
      <c r="D33" s="7">
        <v>23</v>
      </c>
      <c r="E33" s="7">
        <v>32</v>
      </c>
      <c r="F33" s="7">
        <v>23</v>
      </c>
      <c r="G33" s="7">
        <v>19</v>
      </c>
      <c r="H33" s="7">
        <f>SUM(D33:G33)</f>
        <v>97</v>
      </c>
      <c r="I33">
        <f t="shared" si="0"/>
        <v>1.1149425287356323</v>
      </c>
    </row>
    <row r="34" spans="1:9" x14ac:dyDescent="0.25">
      <c r="A34" s="6" t="s">
        <v>16</v>
      </c>
      <c r="B34" s="7" t="s">
        <v>18</v>
      </c>
      <c r="C34" s="7">
        <v>11762</v>
      </c>
      <c r="D34" s="7">
        <v>3748</v>
      </c>
      <c r="E34" s="7">
        <v>4039</v>
      </c>
      <c r="F34" s="7">
        <v>3012</v>
      </c>
      <c r="G34" s="7">
        <v>3280</v>
      </c>
      <c r="H34" s="7">
        <f>SUM(D34:G34)</f>
        <v>14079</v>
      </c>
      <c r="I34">
        <f t="shared" si="0"/>
        <v>1.1969903077707873</v>
      </c>
    </row>
    <row r="35" spans="1:9" x14ac:dyDescent="0.25">
      <c r="I35" t="str">
        <f t="shared" si="0"/>
        <v/>
      </c>
    </row>
    <row r="36" spans="1:9" x14ac:dyDescent="0.25">
      <c r="A36" s="32" t="s">
        <v>127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122</v>
      </c>
      <c r="D37" s="7">
        <v>25</v>
      </c>
      <c r="E37" s="7">
        <v>25</v>
      </c>
      <c r="F37" s="7">
        <v>15</v>
      </c>
      <c r="G37" s="7">
        <v>12</v>
      </c>
      <c r="H37" s="7">
        <f>SUM(D37:G37)</f>
        <v>77</v>
      </c>
      <c r="I37">
        <f t="shared" si="0"/>
        <v>0.63114754098360659</v>
      </c>
    </row>
    <row r="38" spans="1:9" x14ac:dyDescent="0.25">
      <c r="A38" s="6" t="s">
        <v>15</v>
      </c>
      <c r="B38" s="7" t="s">
        <v>17</v>
      </c>
      <c r="C38" s="7">
        <v>243</v>
      </c>
      <c r="D38" s="7">
        <v>85</v>
      </c>
      <c r="E38" s="7">
        <v>60</v>
      </c>
      <c r="F38" s="7">
        <v>28</v>
      </c>
      <c r="G38" s="7">
        <v>53</v>
      </c>
      <c r="H38" s="7">
        <f>SUM(D38:G38)</f>
        <v>226</v>
      </c>
      <c r="I38">
        <f t="shared" si="0"/>
        <v>0.93004115226337447</v>
      </c>
    </row>
    <row r="39" spans="1:9" x14ac:dyDescent="0.25">
      <c r="A39" s="6" t="s">
        <v>16</v>
      </c>
      <c r="B39" s="7" t="s">
        <v>18</v>
      </c>
      <c r="C39" s="7">
        <v>19888</v>
      </c>
      <c r="D39" s="7">
        <v>5233</v>
      </c>
      <c r="E39" s="7">
        <v>5369</v>
      </c>
      <c r="F39" s="7">
        <v>4629</v>
      </c>
      <c r="G39" s="7">
        <v>4223</v>
      </c>
      <c r="H39" s="7">
        <f>SUM(D39:G39)</f>
        <v>19454</v>
      </c>
      <c r="I39">
        <f t="shared" si="0"/>
        <v>0.97817779565567176</v>
      </c>
    </row>
    <row r="40" spans="1:9" x14ac:dyDescent="0.25">
      <c r="I40" t="str">
        <f t="shared" si="0"/>
        <v/>
      </c>
    </row>
    <row r="41" spans="1:9" x14ac:dyDescent="0.25">
      <c r="A41" s="32" t="s">
        <v>75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19</v>
      </c>
      <c r="D42" s="7">
        <v>0</v>
      </c>
      <c r="E42" s="7">
        <v>11</v>
      </c>
      <c r="F42" s="7">
        <v>13</v>
      </c>
      <c r="G42" s="7"/>
      <c r="H42" s="7">
        <f>SUM(D42:G42)</f>
        <v>24</v>
      </c>
      <c r="I42">
        <f t="shared" si="0"/>
        <v>1.263157894736842</v>
      </c>
    </row>
    <row r="43" spans="1:9" x14ac:dyDescent="0.25">
      <c r="A43" s="6" t="s">
        <v>15</v>
      </c>
      <c r="B43" s="7" t="s">
        <v>17</v>
      </c>
      <c r="C43" s="7">
        <v>30</v>
      </c>
      <c r="D43" s="7">
        <v>9</v>
      </c>
      <c r="E43" s="7">
        <v>10</v>
      </c>
      <c r="F43" s="7">
        <v>15</v>
      </c>
      <c r="G43" s="7"/>
      <c r="H43" s="7">
        <f>SUM(D43:G43)</f>
        <v>34</v>
      </c>
      <c r="I43">
        <f t="shared" si="0"/>
        <v>1.1333333333333333</v>
      </c>
    </row>
    <row r="44" spans="1:9" x14ac:dyDescent="0.25">
      <c r="A44" s="6" t="s">
        <v>16</v>
      </c>
      <c r="B44" s="7" t="s">
        <v>18</v>
      </c>
      <c r="C44" s="7">
        <v>20204</v>
      </c>
      <c r="D44" s="7">
        <v>4602</v>
      </c>
      <c r="E44" s="7">
        <v>5336</v>
      </c>
      <c r="F44" s="7">
        <v>5317</v>
      </c>
      <c r="G44" s="7"/>
      <c r="H44" s="7">
        <f>SUM(D44:G44)</f>
        <v>15255</v>
      </c>
      <c r="I44">
        <f t="shared" si="0"/>
        <v>0.75504850524648581</v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338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5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339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76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2750</v>
      </c>
      <c r="D12" s="7">
        <v>590</v>
      </c>
      <c r="E12" s="7">
        <v>625</v>
      </c>
      <c r="F12" s="7">
        <v>516</v>
      </c>
      <c r="G12" s="7">
        <v>479</v>
      </c>
      <c r="H12" s="7">
        <f>SUM(D12:G12)</f>
        <v>2210</v>
      </c>
      <c r="I12">
        <f>IF(C12="","",IFERROR(H12/C12,0))</f>
        <v>0.80363636363636359</v>
      </c>
    </row>
    <row r="13" spans="1:9" x14ac:dyDescent="0.25">
      <c r="A13" s="6" t="s">
        <v>15</v>
      </c>
      <c r="B13" s="7" t="s">
        <v>17</v>
      </c>
      <c r="C13" s="7">
        <v>1460</v>
      </c>
      <c r="D13" s="7">
        <v>352</v>
      </c>
      <c r="E13" s="7">
        <v>266</v>
      </c>
      <c r="F13" s="7">
        <v>174</v>
      </c>
      <c r="G13" s="7">
        <v>186</v>
      </c>
      <c r="H13" s="7">
        <f>SUM(D13:G13)</f>
        <v>978</v>
      </c>
      <c r="I13">
        <f t="shared" ref="I13:I69" si="0">IF(C13="","",IFERROR(H13/C13,0))</f>
        <v>0.66986301369863011</v>
      </c>
    </row>
    <row r="14" spans="1:9" x14ac:dyDescent="0.25">
      <c r="A14" s="6" t="s">
        <v>16</v>
      </c>
      <c r="B14" s="7" t="s">
        <v>18</v>
      </c>
      <c r="C14" s="7">
        <v>32435</v>
      </c>
      <c r="D14" s="7">
        <v>9425</v>
      </c>
      <c r="E14" s="7">
        <v>8072</v>
      </c>
      <c r="F14" s="7">
        <v>8068</v>
      </c>
      <c r="G14" s="7">
        <v>8940</v>
      </c>
      <c r="H14" s="7">
        <f>SUM(D14:G14)</f>
        <v>34505</v>
      </c>
      <c r="I14">
        <f t="shared" si="0"/>
        <v>1.0638199475874826</v>
      </c>
    </row>
    <row r="15" spans="1:9" x14ac:dyDescent="0.25">
      <c r="I15" t="str">
        <f t="shared" si="0"/>
        <v/>
      </c>
    </row>
    <row r="16" spans="1:9" x14ac:dyDescent="0.25">
      <c r="A16" s="32" t="s">
        <v>77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1948</v>
      </c>
      <c r="D17" s="7">
        <v>370</v>
      </c>
      <c r="E17" s="7">
        <v>241</v>
      </c>
      <c r="F17" s="7">
        <v>325</v>
      </c>
      <c r="G17" s="7">
        <v>340</v>
      </c>
      <c r="H17" s="7">
        <f>SUM(D17:G17)</f>
        <v>1276</v>
      </c>
      <c r="I17">
        <f t="shared" si="0"/>
        <v>0.65503080082135523</v>
      </c>
    </row>
    <row r="18" spans="1:9" x14ac:dyDescent="0.25">
      <c r="A18" s="6" t="s">
        <v>15</v>
      </c>
      <c r="B18" s="7" t="s">
        <v>17</v>
      </c>
      <c r="C18" s="7">
        <v>1070</v>
      </c>
      <c r="D18" s="7">
        <v>188</v>
      </c>
      <c r="E18" s="7">
        <v>216</v>
      </c>
      <c r="F18" s="7">
        <v>220</v>
      </c>
      <c r="G18" s="7">
        <v>273</v>
      </c>
      <c r="H18" s="7">
        <f>SUM(D18:G18)</f>
        <v>897</v>
      </c>
      <c r="I18">
        <f t="shared" si="0"/>
        <v>0.83831775700934574</v>
      </c>
    </row>
    <row r="19" spans="1:9" x14ac:dyDescent="0.25">
      <c r="A19" s="6" t="s">
        <v>16</v>
      </c>
      <c r="B19" s="7" t="s">
        <v>18</v>
      </c>
      <c r="C19" s="7">
        <v>28605</v>
      </c>
      <c r="D19" s="7">
        <v>7794</v>
      </c>
      <c r="E19" s="7">
        <v>10387</v>
      </c>
      <c r="F19" s="7">
        <v>9852</v>
      </c>
      <c r="G19" s="7">
        <v>10392</v>
      </c>
      <c r="H19" s="7">
        <f>SUM(D19:G19)</f>
        <v>38425</v>
      </c>
      <c r="I19">
        <f t="shared" si="0"/>
        <v>1.343296626463905</v>
      </c>
    </row>
    <row r="20" spans="1:9" x14ac:dyDescent="0.25">
      <c r="I20" t="str">
        <f t="shared" si="0"/>
        <v/>
      </c>
    </row>
    <row r="21" spans="1:9" x14ac:dyDescent="0.25">
      <c r="A21" s="32" t="s">
        <v>78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1400</v>
      </c>
      <c r="D22" s="7">
        <v>280</v>
      </c>
      <c r="E22" s="7">
        <v>247</v>
      </c>
      <c r="F22" s="7">
        <v>339</v>
      </c>
      <c r="G22" s="7">
        <v>296</v>
      </c>
      <c r="H22" s="7">
        <f>SUM(D22:G22)</f>
        <v>1162</v>
      </c>
      <c r="I22">
        <f t="shared" si="0"/>
        <v>0.83</v>
      </c>
    </row>
    <row r="23" spans="1:9" x14ac:dyDescent="0.25">
      <c r="A23" s="6" t="s">
        <v>15</v>
      </c>
      <c r="B23" s="7" t="s">
        <v>17</v>
      </c>
      <c r="C23" s="7">
        <v>1400</v>
      </c>
      <c r="D23" s="7">
        <v>482</v>
      </c>
      <c r="E23" s="7">
        <v>289</v>
      </c>
      <c r="F23" s="7">
        <v>246</v>
      </c>
      <c r="G23" s="7">
        <v>307</v>
      </c>
      <c r="H23" s="7">
        <f>SUM(D23:G23)</f>
        <v>1324</v>
      </c>
      <c r="I23">
        <f t="shared" si="0"/>
        <v>0.94571428571428573</v>
      </c>
    </row>
    <row r="24" spans="1:9" x14ac:dyDescent="0.25">
      <c r="A24" s="6" t="s">
        <v>16</v>
      </c>
      <c r="B24" s="7" t="s">
        <v>18</v>
      </c>
      <c r="C24" s="7">
        <v>32600</v>
      </c>
      <c r="D24" s="7">
        <v>8120</v>
      </c>
      <c r="E24" s="7">
        <v>7572</v>
      </c>
      <c r="F24" s="7">
        <v>6419</v>
      </c>
      <c r="G24" s="7">
        <v>7001</v>
      </c>
      <c r="H24" s="7">
        <f>SUM(D24:G24)</f>
        <v>29112</v>
      </c>
      <c r="I24">
        <f t="shared" si="0"/>
        <v>0.89300613496932513</v>
      </c>
    </row>
    <row r="25" spans="1:9" x14ac:dyDescent="0.25">
      <c r="A25" s="46"/>
      <c r="B25" s="64"/>
      <c r="C25" s="64"/>
      <c r="D25" s="64"/>
      <c r="E25" s="64"/>
      <c r="F25" s="64"/>
      <c r="G25" s="64"/>
      <c r="H25" s="64"/>
      <c r="I25" t="str">
        <f t="shared" si="0"/>
        <v/>
      </c>
    </row>
    <row r="26" spans="1:9" x14ac:dyDescent="0.25">
      <c r="A26" s="32" t="s">
        <v>283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2044</v>
      </c>
      <c r="D27" s="7">
        <v>650</v>
      </c>
      <c r="E27" s="7">
        <v>877</v>
      </c>
      <c r="F27" s="7">
        <v>420</v>
      </c>
      <c r="G27" s="7">
        <v>319</v>
      </c>
      <c r="H27" s="7">
        <f>SUM(D27:G27)</f>
        <v>2266</v>
      </c>
      <c r="I27">
        <f t="shared" si="0"/>
        <v>1.1086105675146771</v>
      </c>
    </row>
    <row r="28" spans="1:9" x14ac:dyDescent="0.25">
      <c r="A28" s="6" t="s">
        <v>15</v>
      </c>
      <c r="B28" s="7" t="s">
        <v>17</v>
      </c>
      <c r="C28" s="7">
        <v>1032</v>
      </c>
      <c r="D28" s="7">
        <v>56</v>
      </c>
      <c r="E28" s="7">
        <v>496</v>
      </c>
      <c r="F28" s="7">
        <v>302</v>
      </c>
      <c r="G28" s="7">
        <v>241</v>
      </c>
      <c r="H28" s="7">
        <f>SUM(D28:G28)</f>
        <v>1095</v>
      </c>
      <c r="I28">
        <f t="shared" si="0"/>
        <v>1.0610465116279071</v>
      </c>
    </row>
    <row r="29" spans="1:9" x14ac:dyDescent="0.25">
      <c r="A29" s="6" t="s">
        <v>16</v>
      </c>
      <c r="B29" s="7" t="s">
        <v>18</v>
      </c>
      <c r="C29" s="7">
        <v>22230</v>
      </c>
      <c r="D29" s="7">
        <v>1611</v>
      </c>
      <c r="E29" s="7">
        <v>8231</v>
      </c>
      <c r="F29" s="7">
        <v>6256</v>
      </c>
      <c r="G29" s="7">
        <v>5649</v>
      </c>
      <c r="H29" s="7">
        <f>SUM(D29:G29)</f>
        <v>21747</v>
      </c>
      <c r="I29">
        <f t="shared" si="0"/>
        <v>0.97827260458839405</v>
      </c>
    </row>
    <row r="30" spans="1:9" x14ac:dyDescent="0.25">
      <c r="I30" t="str">
        <f t="shared" si="0"/>
        <v/>
      </c>
    </row>
    <row r="31" spans="1:9" x14ac:dyDescent="0.25">
      <c r="A31" s="32" t="s">
        <v>79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2128</v>
      </c>
      <c r="D32" s="7">
        <v>986</v>
      </c>
      <c r="E32" s="7">
        <v>95</v>
      </c>
      <c r="F32" s="7">
        <v>21</v>
      </c>
      <c r="G32" s="7">
        <v>455</v>
      </c>
      <c r="H32" s="7">
        <f>SUM(D32:G32)</f>
        <v>1557</v>
      </c>
      <c r="I32">
        <f t="shared" si="0"/>
        <v>0.73167293233082709</v>
      </c>
    </row>
    <row r="33" spans="1:9" x14ac:dyDescent="0.25">
      <c r="A33" s="6" t="s">
        <v>15</v>
      </c>
      <c r="B33" s="7" t="s">
        <v>17</v>
      </c>
      <c r="C33" s="7">
        <v>2860</v>
      </c>
      <c r="D33" s="7">
        <v>851</v>
      </c>
      <c r="E33" s="7">
        <v>728</v>
      </c>
      <c r="F33" s="7">
        <v>539</v>
      </c>
      <c r="G33" s="7">
        <v>452</v>
      </c>
      <c r="H33" s="7">
        <f>SUM(D33:G33)</f>
        <v>2570</v>
      </c>
      <c r="I33">
        <f t="shared" si="0"/>
        <v>0.89860139860139865</v>
      </c>
    </row>
    <row r="34" spans="1:9" x14ac:dyDescent="0.25">
      <c r="A34" s="6" t="s">
        <v>16</v>
      </c>
      <c r="B34" s="7" t="s">
        <v>18</v>
      </c>
      <c r="C34" s="7">
        <v>44580</v>
      </c>
      <c r="D34" s="7">
        <v>12828</v>
      </c>
      <c r="E34" s="7">
        <v>12788</v>
      </c>
      <c r="F34" s="7">
        <v>10780</v>
      </c>
      <c r="G34" s="7">
        <v>10221</v>
      </c>
      <c r="H34" s="7">
        <f>SUM(D34:G34)</f>
        <v>46617</v>
      </c>
      <c r="I34">
        <f t="shared" si="0"/>
        <v>1.0456931359353971</v>
      </c>
    </row>
    <row r="35" spans="1:9" x14ac:dyDescent="0.25">
      <c r="F35" s="28"/>
      <c r="I35" t="str">
        <f t="shared" si="0"/>
        <v/>
      </c>
    </row>
    <row r="36" spans="1:9" x14ac:dyDescent="0.25">
      <c r="A36" s="32" t="s">
        <v>80</v>
      </c>
      <c r="B36" s="33"/>
      <c r="C36" s="33"/>
      <c r="D36" s="33"/>
      <c r="E36" s="33"/>
      <c r="F36" s="33"/>
      <c r="G36" s="33"/>
      <c r="H36" s="33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3495</v>
      </c>
      <c r="D37" s="7">
        <v>982</v>
      </c>
      <c r="E37" s="7">
        <v>77</v>
      </c>
      <c r="F37" s="7">
        <v>14</v>
      </c>
      <c r="G37" s="7">
        <v>418</v>
      </c>
      <c r="H37" s="7">
        <f>SUM(D37:G37)</f>
        <v>1491</v>
      </c>
      <c r="I37">
        <f t="shared" si="0"/>
        <v>0.42660944206008583</v>
      </c>
    </row>
    <row r="38" spans="1:9" x14ac:dyDescent="0.25">
      <c r="A38" s="6" t="s">
        <v>15</v>
      </c>
      <c r="B38" s="7" t="s">
        <v>17</v>
      </c>
      <c r="C38" s="7">
        <v>2370</v>
      </c>
      <c r="D38" s="7">
        <v>673</v>
      </c>
      <c r="E38" s="7">
        <v>419</v>
      </c>
      <c r="F38" s="7">
        <v>272</v>
      </c>
      <c r="G38" s="7">
        <v>200</v>
      </c>
      <c r="H38" s="7">
        <f>SUM(D38:G38)</f>
        <v>1564</v>
      </c>
      <c r="I38">
        <f t="shared" si="0"/>
        <v>0.65991561181434599</v>
      </c>
    </row>
    <row r="39" spans="1:9" x14ac:dyDescent="0.25">
      <c r="A39" s="6" t="s">
        <v>16</v>
      </c>
      <c r="B39" s="7" t="s">
        <v>18</v>
      </c>
      <c r="C39" s="7">
        <v>38493</v>
      </c>
      <c r="D39" s="7">
        <v>9290</v>
      </c>
      <c r="E39" s="7">
        <v>10332</v>
      </c>
      <c r="F39" s="7">
        <v>9004</v>
      </c>
      <c r="G39" s="7">
        <v>7726</v>
      </c>
      <c r="H39" s="7">
        <f>SUM(D39:G39)</f>
        <v>36352</v>
      </c>
      <c r="I39">
        <f t="shared" si="0"/>
        <v>0.94437949757098694</v>
      </c>
    </row>
    <row r="40" spans="1:9" x14ac:dyDescent="0.25">
      <c r="I40" t="str">
        <f t="shared" si="0"/>
        <v/>
      </c>
    </row>
    <row r="41" spans="1:9" x14ac:dyDescent="0.25">
      <c r="A41" s="32" t="s">
        <v>81</v>
      </c>
      <c r="B41" s="33"/>
      <c r="C41" s="33"/>
      <c r="D41" s="33"/>
      <c r="E41" s="33"/>
      <c r="F41" s="33"/>
      <c r="G41" s="33"/>
      <c r="H41" s="33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1952</v>
      </c>
      <c r="D42" s="7">
        <v>838</v>
      </c>
      <c r="E42" s="7">
        <v>105</v>
      </c>
      <c r="F42" s="7">
        <v>30</v>
      </c>
      <c r="G42" s="7">
        <v>443</v>
      </c>
      <c r="H42" s="7">
        <f>SUM(D42:G42)</f>
        <v>1416</v>
      </c>
      <c r="I42">
        <f t="shared" si="0"/>
        <v>0.72540983606557374</v>
      </c>
    </row>
    <row r="43" spans="1:9" x14ac:dyDescent="0.25">
      <c r="A43" s="6" t="s">
        <v>15</v>
      </c>
      <c r="B43" s="7" t="s">
        <v>17</v>
      </c>
      <c r="C43" s="7">
        <v>2325</v>
      </c>
      <c r="D43" s="7">
        <v>423</v>
      </c>
      <c r="E43" s="7">
        <v>789</v>
      </c>
      <c r="F43" s="7">
        <v>401</v>
      </c>
      <c r="G43" s="7">
        <v>540</v>
      </c>
      <c r="H43" s="7">
        <f>SUM(D43:G43)</f>
        <v>2153</v>
      </c>
      <c r="I43">
        <f t="shared" si="0"/>
        <v>0.92602150537634409</v>
      </c>
    </row>
    <row r="44" spans="1:9" x14ac:dyDescent="0.25">
      <c r="A44" s="6" t="s">
        <v>16</v>
      </c>
      <c r="B44" s="7" t="s">
        <v>18</v>
      </c>
      <c r="C44" s="7">
        <v>35970</v>
      </c>
      <c r="D44" s="7">
        <v>9920</v>
      </c>
      <c r="E44" s="7">
        <v>9901</v>
      </c>
      <c r="F44" s="7">
        <v>7836</v>
      </c>
      <c r="G44" s="7">
        <v>7874</v>
      </c>
      <c r="H44" s="7">
        <f>SUM(D44:G44)</f>
        <v>35531</v>
      </c>
      <c r="I44">
        <f t="shared" si="0"/>
        <v>0.9877953850430915</v>
      </c>
    </row>
    <row r="45" spans="1:9" x14ac:dyDescent="0.25">
      <c r="A45" s="46"/>
      <c r="B45" s="64"/>
      <c r="C45" s="64"/>
      <c r="D45" s="64"/>
      <c r="E45" s="64"/>
      <c r="F45" s="64"/>
      <c r="G45" s="64"/>
      <c r="H45" s="64"/>
    </row>
    <row r="46" spans="1:9" x14ac:dyDescent="0.25">
      <c r="A46" s="32" t="s">
        <v>315</v>
      </c>
      <c r="B46" s="33"/>
      <c r="C46" s="33"/>
      <c r="D46" s="33"/>
      <c r="E46" s="33"/>
      <c r="F46" s="33"/>
      <c r="G46" s="33"/>
      <c r="H46" s="33"/>
      <c r="I46" t="str">
        <f t="shared" ref="I46:I49" si="1">IF(C46="","",IFERROR(H46/C46,0))</f>
        <v/>
      </c>
    </row>
    <row r="47" spans="1:9" x14ac:dyDescent="0.25">
      <c r="A47" s="6" t="s">
        <v>14</v>
      </c>
      <c r="B47" s="7" t="s">
        <v>17</v>
      </c>
      <c r="C47" s="7">
        <v>3019</v>
      </c>
      <c r="D47" s="7"/>
      <c r="E47" s="7"/>
      <c r="F47" s="7">
        <v>2651</v>
      </c>
      <c r="G47" s="7">
        <v>400</v>
      </c>
      <c r="H47" s="7">
        <f>SUM(D47:G47)</f>
        <v>3051</v>
      </c>
      <c r="I47">
        <f t="shared" si="1"/>
        <v>1.0105995362702882</v>
      </c>
    </row>
    <row r="48" spans="1:9" x14ac:dyDescent="0.25">
      <c r="A48" s="6" t="s">
        <v>15</v>
      </c>
      <c r="B48" s="7" t="s">
        <v>17</v>
      </c>
      <c r="C48" s="7">
        <v>861</v>
      </c>
      <c r="D48" s="7"/>
      <c r="E48" s="7"/>
      <c r="F48" s="7">
        <v>704</v>
      </c>
      <c r="G48" s="7">
        <v>701</v>
      </c>
      <c r="H48" s="7">
        <f t="shared" ref="H48:H49" si="2">SUM(D48:G48)</f>
        <v>1405</v>
      </c>
      <c r="I48">
        <f t="shared" si="1"/>
        <v>1.6318234610917537</v>
      </c>
    </row>
    <row r="49" spans="1:9" x14ac:dyDescent="0.25">
      <c r="A49" s="6" t="s">
        <v>16</v>
      </c>
      <c r="B49" s="7" t="s">
        <v>18</v>
      </c>
      <c r="C49" s="7">
        <v>11847</v>
      </c>
      <c r="D49" s="7"/>
      <c r="E49" s="7"/>
      <c r="F49" s="7">
        <v>10282</v>
      </c>
      <c r="G49" s="7">
        <v>7470</v>
      </c>
      <c r="H49" s="7">
        <f t="shared" si="2"/>
        <v>17752</v>
      </c>
      <c r="I49">
        <f t="shared" si="1"/>
        <v>1.4984384232295096</v>
      </c>
    </row>
    <row r="50" spans="1:9" x14ac:dyDescent="0.25">
      <c r="A50" s="46"/>
      <c r="B50" s="64"/>
      <c r="C50" s="64"/>
      <c r="D50" s="64"/>
      <c r="E50" s="64"/>
      <c r="F50" s="64"/>
      <c r="G50" s="64"/>
      <c r="H50" s="64"/>
    </row>
    <row r="51" spans="1:9" x14ac:dyDescent="0.25">
      <c r="A51" s="32" t="s">
        <v>316</v>
      </c>
      <c r="B51" s="33"/>
      <c r="C51" s="33"/>
      <c r="D51" s="33"/>
      <c r="E51" s="33"/>
      <c r="F51" s="33"/>
      <c r="G51" s="33"/>
      <c r="H51" s="33"/>
      <c r="I51" t="str">
        <f t="shared" ref="I51:I54" si="3">IF(C51="","",IFERROR(H51/C51,0))</f>
        <v/>
      </c>
    </row>
    <row r="52" spans="1:9" x14ac:dyDescent="0.25">
      <c r="A52" s="6" t="s">
        <v>14</v>
      </c>
      <c r="B52" s="7" t="s">
        <v>17</v>
      </c>
      <c r="C52" s="7">
        <v>2997</v>
      </c>
      <c r="D52" s="7"/>
      <c r="E52" s="7"/>
      <c r="F52" s="7">
        <v>1261</v>
      </c>
      <c r="G52" s="7">
        <v>417</v>
      </c>
      <c r="H52" s="7">
        <f t="shared" ref="H52:H54" si="4">SUM(D52:G52)</f>
        <v>1678</v>
      </c>
      <c r="I52">
        <f t="shared" si="3"/>
        <v>0.55989322655989326</v>
      </c>
    </row>
    <row r="53" spans="1:9" x14ac:dyDescent="0.25">
      <c r="A53" s="6" t="s">
        <v>15</v>
      </c>
      <c r="B53" s="7" t="s">
        <v>17</v>
      </c>
      <c r="C53" s="7">
        <v>1190</v>
      </c>
      <c r="D53" s="7"/>
      <c r="E53" s="7"/>
      <c r="F53" s="7">
        <v>534</v>
      </c>
      <c r="G53" s="7">
        <v>527</v>
      </c>
      <c r="H53" s="7">
        <f t="shared" si="4"/>
        <v>1061</v>
      </c>
      <c r="I53">
        <f t="shared" si="3"/>
        <v>0.89159663865546224</v>
      </c>
    </row>
    <row r="54" spans="1:9" x14ac:dyDescent="0.25">
      <c r="A54" s="6" t="s">
        <v>16</v>
      </c>
      <c r="B54" s="7" t="s">
        <v>18</v>
      </c>
      <c r="C54" s="7">
        <v>13984</v>
      </c>
      <c r="D54" s="7"/>
      <c r="E54" s="7"/>
      <c r="F54" s="7">
        <v>7542</v>
      </c>
      <c r="G54" s="7">
        <v>8551</v>
      </c>
      <c r="H54" s="7">
        <f t="shared" si="4"/>
        <v>16093</v>
      </c>
      <c r="I54">
        <f t="shared" si="3"/>
        <v>1.1508152173913044</v>
      </c>
    </row>
    <row r="55" spans="1:9" x14ac:dyDescent="0.25">
      <c r="A55" s="46"/>
      <c r="B55" s="64"/>
      <c r="C55" s="64"/>
      <c r="D55" s="64"/>
      <c r="E55" s="64"/>
      <c r="F55" s="64"/>
      <c r="G55" s="64"/>
      <c r="H55" s="64"/>
    </row>
    <row r="56" spans="1:9" x14ac:dyDescent="0.25">
      <c r="A56" s="32" t="s">
        <v>317</v>
      </c>
      <c r="B56" s="33"/>
      <c r="C56" s="33"/>
      <c r="D56" s="33"/>
      <c r="E56" s="33"/>
      <c r="F56" s="33"/>
      <c r="G56" s="33"/>
      <c r="H56" s="33"/>
      <c r="I56" t="str">
        <f t="shared" ref="I56:I59" si="5">IF(C56="","",IFERROR(H56/C56,0))</f>
        <v/>
      </c>
    </row>
    <row r="57" spans="1:9" x14ac:dyDescent="0.25">
      <c r="A57" s="6" t="s">
        <v>14</v>
      </c>
      <c r="B57" s="7" t="s">
        <v>17</v>
      </c>
      <c r="C57" s="7">
        <v>1610</v>
      </c>
      <c r="D57" s="7">
        <v>389</v>
      </c>
      <c r="E57" s="7">
        <v>411</v>
      </c>
      <c r="F57" s="7">
        <v>420</v>
      </c>
      <c r="G57" s="7">
        <v>342</v>
      </c>
      <c r="H57" s="7">
        <f t="shared" ref="H57:H59" si="6">SUM(D57:G57)</f>
        <v>1562</v>
      </c>
      <c r="I57">
        <f t="shared" si="5"/>
        <v>0.97018633540372667</v>
      </c>
    </row>
    <row r="58" spans="1:9" x14ac:dyDescent="0.25">
      <c r="A58" s="6" t="s">
        <v>15</v>
      </c>
      <c r="B58" s="7" t="s">
        <v>17</v>
      </c>
      <c r="C58" s="7">
        <v>1403</v>
      </c>
      <c r="D58" s="7">
        <v>152</v>
      </c>
      <c r="E58" s="7">
        <v>295</v>
      </c>
      <c r="F58" s="7">
        <v>449</v>
      </c>
      <c r="G58" s="7">
        <v>464</v>
      </c>
      <c r="H58" s="7">
        <f t="shared" si="6"/>
        <v>1360</v>
      </c>
      <c r="I58">
        <f t="shared" si="5"/>
        <v>0.96935138987883107</v>
      </c>
    </row>
    <row r="59" spans="1:9" x14ac:dyDescent="0.25">
      <c r="A59" s="6" t="s">
        <v>16</v>
      </c>
      <c r="B59" s="7" t="s">
        <v>18</v>
      </c>
      <c r="C59" s="7">
        <v>32370</v>
      </c>
      <c r="D59" s="7">
        <v>8929</v>
      </c>
      <c r="E59" s="7">
        <v>10063</v>
      </c>
      <c r="F59" s="7">
        <v>9326</v>
      </c>
      <c r="G59" s="7">
        <v>9559</v>
      </c>
      <c r="H59" s="7">
        <f t="shared" si="6"/>
        <v>37877</v>
      </c>
      <c r="I59">
        <f t="shared" si="5"/>
        <v>1.1701266604881062</v>
      </c>
    </row>
    <row r="60" spans="1:9" x14ac:dyDescent="0.25">
      <c r="I60" t="str">
        <f t="shared" si="0"/>
        <v/>
      </c>
    </row>
    <row r="61" spans="1:9" x14ac:dyDescent="0.25">
      <c r="A61" s="32" t="s">
        <v>82</v>
      </c>
      <c r="B61" s="33"/>
      <c r="C61" s="33"/>
      <c r="D61" s="33"/>
      <c r="E61" s="33"/>
      <c r="F61" s="33"/>
      <c r="G61" s="33"/>
      <c r="H61" s="33"/>
      <c r="I61" t="str">
        <f t="shared" si="0"/>
        <v/>
      </c>
    </row>
    <row r="62" spans="1:9" x14ac:dyDescent="0.25">
      <c r="A62" s="6" t="s">
        <v>14</v>
      </c>
      <c r="B62" s="7" t="s">
        <v>17</v>
      </c>
      <c r="C62" s="7">
        <v>1326</v>
      </c>
      <c r="D62" s="7">
        <v>396</v>
      </c>
      <c r="E62" s="7">
        <v>419</v>
      </c>
      <c r="F62" s="7">
        <v>340</v>
      </c>
      <c r="G62" s="7">
        <v>370</v>
      </c>
      <c r="H62" s="7">
        <f>SUM(D62:G62)</f>
        <v>1525</v>
      </c>
      <c r="I62">
        <f t="shared" si="0"/>
        <v>1.150075414781297</v>
      </c>
    </row>
    <row r="63" spans="1:9" x14ac:dyDescent="0.25">
      <c r="A63" s="6" t="s">
        <v>15</v>
      </c>
      <c r="B63" s="7" t="s">
        <v>17</v>
      </c>
      <c r="C63" s="7">
        <v>1319</v>
      </c>
      <c r="D63" s="7">
        <v>383</v>
      </c>
      <c r="E63" s="7">
        <v>374</v>
      </c>
      <c r="F63" s="7">
        <v>302</v>
      </c>
      <c r="G63" s="7">
        <v>296</v>
      </c>
      <c r="H63" s="7">
        <f>SUM(D63:G63)</f>
        <v>1355</v>
      </c>
      <c r="I63">
        <f t="shared" si="0"/>
        <v>1.0272934040940107</v>
      </c>
    </row>
    <row r="64" spans="1:9" x14ac:dyDescent="0.25">
      <c r="A64" s="6" t="s">
        <v>16</v>
      </c>
      <c r="B64" s="7" t="s">
        <v>18</v>
      </c>
      <c r="C64" s="7">
        <v>36704</v>
      </c>
      <c r="D64" s="7">
        <v>12259</v>
      </c>
      <c r="E64" s="7">
        <v>12703</v>
      </c>
      <c r="F64" s="7">
        <v>11182</v>
      </c>
      <c r="G64" s="7">
        <v>11543</v>
      </c>
      <c r="H64" s="7">
        <f>SUM(D64:G64)</f>
        <v>47687</v>
      </c>
      <c r="I64">
        <f t="shared" si="0"/>
        <v>1.2992316913687882</v>
      </c>
    </row>
    <row r="65" spans="1:9" x14ac:dyDescent="0.25">
      <c r="I65" t="str">
        <f t="shared" si="0"/>
        <v/>
      </c>
    </row>
    <row r="66" spans="1:9" x14ac:dyDescent="0.25">
      <c r="A66" s="32" t="s">
        <v>83</v>
      </c>
      <c r="B66" s="33"/>
      <c r="C66" s="33"/>
      <c r="D66" s="33"/>
      <c r="E66" s="33"/>
      <c r="F66" s="33"/>
      <c r="G66" s="33"/>
      <c r="H66" s="33"/>
      <c r="I66" t="str">
        <f t="shared" si="0"/>
        <v/>
      </c>
    </row>
    <row r="67" spans="1:9" x14ac:dyDescent="0.25">
      <c r="A67" s="6" t="s">
        <v>14</v>
      </c>
      <c r="B67" s="7" t="s">
        <v>17</v>
      </c>
      <c r="C67" s="7">
        <v>1416</v>
      </c>
      <c r="D67" s="7">
        <v>380</v>
      </c>
      <c r="E67" s="7">
        <v>369</v>
      </c>
      <c r="F67" s="7">
        <v>341</v>
      </c>
      <c r="G67" s="7">
        <v>366</v>
      </c>
      <c r="H67" s="7">
        <f>SUM(D67:G67)</f>
        <v>1456</v>
      </c>
      <c r="I67">
        <f t="shared" si="0"/>
        <v>1.0282485875706215</v>
      </c>
    </row>
    <row r="68" spans="1:9" x14ac:dyDescent="0.25">
      <c r="A68" s="6" t="s">
        <v>15</v>
      </c>
      <c r="B68" s="7" t="s">
        <v>17</v>
      </c>
      <c r="C68" s="7">
        <v>1095</v>
      </c>
      <c r="D68" s="7">
        <v>275</v>
      </c>
      <c r="E68" s="7">
        <v>289</v>
      </c>
      <c r="F68" s="7">
        <v>259</v>
      </c>
      <c r="G68" s="7">
        <v>312</v>
      </c>
      <c r="H68" s="7">
        <f>SUM(D68:G68)</f>
        <v>1135</v>
      </c>
      <c r="I68">
        <f t="shared" si="0"/>
        <v>1.0365296803652968</v>
      </c>
    </row>
    <row r="69" spans="1:9" x14ac:dyDescent="0.25">
      <c r="A69" s="6" t="s">
        <v>16</v>
      </c>
      <c r="B69" s="7" t="s">
        <v>18</v>
      </c>
      <c r="C69" s="7">
        <v>28347</v>
      </c>
      <c r="D69" s="7">
        <v>9483</v>
      </c>
      <c r="E69" s="7">
        <v>10379</v>
      </c>
      <c r="F69" s="7">
        <v>9097</v>
      </c>
      <c r="G69" s="7">
        <v>10216</v>
      </c>
      <c r="H69" s="7">
        <f>SUM(D69:G69)</f>
        <v>39175</v>
      </c>
      <c r="I69">
        <f t="shared" si="0"/>
        <v>1.3819804564856952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338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5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339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84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1167</v>
      </c>
      <c r="D12" s="7">
        <v>410</v>
      </c>
      <c r="E12" s="7">
        <v>382</v>
      </c>
      <c r="F12" s="7">
        <v>407</v>
      </c>
      <c r="G12" s="7">
        <v>282</v>
      </c>
      <c r="H12" s="7">
        <f>SUM(D12:G12)</f>
        <v>1481</v>
      </c>
      <c r="I12">
        <f>IF(C12="","",IFERROR(H12/C12,0))</f>
        <v>1.2690659811482434</v>
      </c>
    </row>
    <row r="13" spans="1:9" x14ac:dyDescent="0.25">
      <c r="A13" s="6" t="s">
        <v>15</v>
      </c>
      <c r="B13" s="7" t="s">
        <v>17</v>
      </c>
      <c r="C13" s="7">
        <v>1260</v>
      </c>
      <c r="D13" s="7">
        <v>414</v>
      </c>
      <c r="E13" s="7">
        <v>364</v>
      </c>
      <c r="F13" s="7">
        <v>428</v>
      </c>
      <c r="G13" s="7">
        <v>263</v>
      </c>
      <c r="H13" s="7">
        <f>SUM(D13:G13)</f>
        <v>1469</v>
      </c>
      <c r="I13">
        <f t="shared" ref="I13:I34" si="0">IF(C13="","",IFERROR(H13/C13,0))</f>
        <v>1.1658730158730159</v>
      </c>
    </row>
    <row r="14" spans="1:9" x14ac:dyDescent="0.25">
      <c r="A14" s="6" t="s">
        <v>16</v>
      </c>
      <c r="B14" s="7" t="s">
        <v>18</v>
      </c>
      <c r="C14" s="7">
        <v>7247</v>
      </c>
      <c r="D14" s="7">
        <v>2048</v>
      </c>
      <c r="E14" s="7">
        <v>2821</v>
      </c>
      <c r="F14" s="7">
        <v>2166</v>
      </c>
      <c r="G14" s="7">
        <v>2183</v>
      </c>
      <c r="H14" s="7">
        <f>SUM(D14:G14)</f>
        <v>9218</v>
      </c>
      <c r="I14">
        <f t="shared" si="0"/>
        <v>1.2719746101835243</v>
      </c>
    </row>
    <row r="15" spans="1:9" x14ac:dyDescent="0.25">
      <c r="I15" t="str">
        <f t="shared" si="0"/>
        <v/>
      </c>
    </row>
    <row r="16" spans="1:9" x14ac:dyDescent="0.25">
      <c r="A16" s="32" t="s">
        <v>85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1300</v>
      </c>
      <c r="D17" s="7">
        <v>446</v>
      </c>
      <c r="E17" s="7">
        <v>380</v>
      </c>
      <c r="F17" s="7">
        <v>395</v>
      </c>
      <c r="G17" s="7">
        <v>285</v>
      </c>
      <c r="H17" s="7">
        <f>SUM(D17:G17)</f>
        <v>1506</v>
      </c>
      <c r="I17">
        <f t="shared" si="0"/>
        <v>1.1584615384615384</v>
      </c>
    </row>
    <row r="18" spans="1:9" x14ac:dyDescent="0.25">
      <c r="A18" s="6" t="s">
        <v>15</v>
      </c>
      <c r="B18" s="7" t="s">
        <v>17</v>
      </c>
      <c r="C18" s="7">
        <v>2300</v>
      </c>
      <c r="D18" s="7">
        <v>774</v>
      </c>
      <c r="E18" s="7">
        <v>491</v>
      </c>
      <c r="F18" s="7">
        <v>373</v>
      </c>
      <c r="G18" s="7">
        <v>455</v>
      </c>
      <c r="H18" s="7">
        <f>SUM(D18:G18)</f>
        <v>2093</v>
      </c>
      <c r="I18">
        <f t="shared" si="0"/>
        <v>0.91</v>
      </c>
    </row>
    <row r="19" spans="1:9" x14ac:dyDescent="0.25">
      <c r="A19" s="6" t="s">
        <v>16</v>
      </c>
      <c r="B19" s="7" t="s">
        <v>18</v>
      </c>
      <c r="C19" s="7">
        <v>27575</v>
      </c>
      <c r="D19" s="7">
        <v>8294</v>
      </c>
      <c r="E19" s="7">
        <v>7431</v>
      </c>
      <c r="F19" s="7">
        <v>6903</v>
      </c>
      <c r="G19" s="7">
        <v>6825</v>
      </c>
      <c r="H19" s="7">
        <f>SUM(D19:G19)</f>
        <v>29453</v>
      </c>
      <c r="I19">
        <f t="shared" si="0"/>
        <v>1.068105167724388</v>
      </c>
    </row>
    <row r="20" spans="1:9" x14ac:dyDescent="0.25">
      <c r="I20" t="str">
        <f t="shared" si="0"/>
        <v/>
      </c>
    </row>
    <row r="21" spans="1:9" x14ac:dyDescent="0.25">
      <c r="A21" s="32" t="s">
        <v>86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1166</v>
      </c>
      <c r="D22" s="7">
        <v>315</v>
      </c>
      <c r="E22" s="7">
        <v>262</v>
      </c>
      <c r="F22" s="7">
        <v>305</v>
      </c>
      <c r="G22" s="7">
        <v>271</v>
      </c>
      <c r="H22" s="7">
        <f>SUM(D22:G22)</f>
        <v>1153</v>
      </c>
      <c r="I22">
        <f t="shared" si="0"/>
        <v>0.98885077186963977</v>
      </c>
    </row>
    <row r="23" spans="1:9" x14ac:dyDescent="0.25">
      <c r="A23" s="6" t="s">
        <v>15</v>
      </c>
      <c r="B23" s="7" t="s">
        <v>17</v>
      </c>
      <c r="C23" s="7">
        <v>792</v>
      </c>
      <c r="D23" s="7">
        <v>144</v>
      </c>
      <c r="E23" s="7">
        <v>190</v>
      </c>
      <c r="F23" s="7">
        <v>225</v>
      </c>
      <c r="G23" s="7">
        <v>144</v>
      </c>
      <c r="H23" s="7">
        <f>SUM(D23:G23)</f>
        <v>703</v>
      </c>
      <c r="I23">
        <f t="shared" si="0"/>
        <v>0.88762626262626265</v>
      </c>
    </row>
    <row r="24" spans="1:9" x14ac:dyDescent="0.25">
      <c r="A24" s="6" t="s">
        <v>16</v>
      </c>
      <c r="B24" s="7" t="s">
        <v>18</v>
      </c>
      <c r="C24" s="7">
        <v>27148</v>
      </c>
      <c r="D24" s="7">
        <v>8714</v>
      </c>
      <c r="E24" s="7">
        <v>8483</v>
      </c>
      <c r="F24" s="7">
        <v>6769</v>
      </c>
      <c r="G24" s="7">
        <v>6786</v>
      </c>
      <c r="H24" s="7">
        <f>SUM(D24:G24)</f>
        <v>30752</v>
      </c>
      <c r="I24">
        <f t="shared" si="0"/>
        <v>1.1327537940179755</v>
      </c>
    </row>
    <row r="25" spans="1:9" x14ac:dyDescent="0.25">
      <c r="I25" t="str">
        <f t="shared" si="0"/>
        <v/>
      </c>
    </row>
    <row r="26" spans="1:9" x14ac:dyDescent="0.25">
      <c r="A26" s="32" t="s">
        <v>87</v>
      </c>
      <c r="B26" s="33"/>
      <c r="C26" s="33"/>
      <c r="D26" s="33"/>
      <c r="E26" s="33"/>
      <c r="F26" s="33"/>
      <c r="G26" s="33"/>
      <c r="H26" s="33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1524</v>
      </c>
      <c r="D27" s="7">
        <v>313</v>
      </c>
      <c r="E27" s="7">
        <v>232</v>
      </c>
      <c r="F27" s="7">
        <v>155</v>
      </c>
      <c r="G27" s="7">
        <v>263</v>
      </c>
      <c r="H27" s="7">
        <f>SUM(D27:G27)</f>
        <v>963</v>
      </c>
      <c r="I27">
        <f t="shared" si="0"/>
        <v>0.63188976377952755</v>
      </c>
    </row>
    <row r="28" spans="1:9" x14ac:dyDescent="0.25">
      <c r="A28" s="6" t="s">
        <v>15</v>
      </c>
      <c r="B28" s="7" t="s">
        <v>17</v>
      </c>
      <c r="C28" s="7">
        <v>1060</v>
      </c>
      <c r="D28" s="7">
        <v>179</v>
      </c>
      <c r="E28" s="7">
        <v>225</v>
      </c>
      <c r="F28" s="7">
        <v>240</v>
      </c>
      <c r="G28" s="7">
        <v>182</v>
      </c>
      <c r="H28" s="7">
        <f>SUM(D28:G28)</f>
        <v>826</v>
      </c>
      <c r="I28">
        <f t="shared" si="0"/>
        <v>0.77924528301886797</v>
      </c>
    </row>
    <row r="29" spans="1:9" x14ac:dyDescent="0.25">
      <c r="A29" s="6" t="s">
        <v>16</v>
      </c>
      <c r="B29" s="7" t="s">
        <v>18</v>
      </c>
      <c r="C29" s="7">
        <v>27700</v>
      </c>
      <c r="D29" s="7">
        <v>6144</v>
      </c>
      <c r="E29" s="7">
        <v>6558</v>
      </c>
      <c r="F29" s="7">
        <v>5164</v>
      </c>
      <c r="G29" s="7">
        <v>5143</v>
      </c>
      <c r="H29" s="7">
        <f>SUM(D29:G29)</f>
        <v>23009</v>
      </c>
      <c r="I29">
        <f t="shared" si="0"/>
        <v>0.83064981949458483</v>
      </c>
    </row>
    <row r="30" spans="1:9" x14ac:dyDescent="0.25">
      <c r="I30" t="str">
        <f t="shared" si="0"/>
        <v/>
      </c>
    </row>
    <row r="31" spans="1:9" x14ac:dyDescent="0.25">
      <c r="A31" s="32" t="s">
        <v>88</v>
      </c>
      <c r="B31" s="33"/>
      <c r="C31" s="33"/>
      <c r="D31" s="33"/>
      <c r="E31" s="33"/>
      <c r="F31" s="33"/>
      <c r="G31" s="33"/>
      <c r="H31" s="33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913</v>
      </c>
      <c r="D32" s="7">
        <v>282</v>
      </c>
      <c r="E32" s="7">
        <v>183</v>
      </c>
      <c r="F32" s="7">
        <v>250</v>
      </c>
      <c r="G32" s="7">
        <v>281</v>
      </c>
      <c r="H32" s="7">
        <f>SUM(D32:G32)</f>
        <v>996</v>
      </c>
      <c r="I32">
        <f t="shared" si="0"/>
        <v>1.0909090909090908</v>
      </c>
    </row>
    <row r="33" spans="1:9" x14ac:dyDescent="0.25">
      <c r="A33" s="6" t="s">
        <v>15</v>
      </c>
      <c r="B33" s="7" t="s">
        <v>17</v>
      </c>
      <c r="C33" s="7">
        <v>1029</v>
      </c>
      <c r="D33" s="7">
        <v>204</v>
      </c>
      <c r="E33" s="7">
        <v>172</v>
      </c>
      <c r="F33" s="7">
        <v>145</v>
      </c>
      <c r="G33" s="7">
        <v>128</v>
      </c>
      <c r="H33" s="7">
        <f>SUM(D33:G33)</f>
        <v>649</v>
      </c>
      <c r="I33">
        <f t="shared" si="0"/>
        <v>0.63070942662779395</v>
      </c>
    </row>
    <row r="34" spans="1:9" x14ac:dyDescent="0.25">
      <c r="A34" s="6" t="s">
        <v>16</v>
      </c>
      <c r="B34" s="7" t="s">
        <v>18</v>
      </c>
      <c r="C34" s="7">
        <v>14995</v>
      </c>
      <c r="D34" s="7">
        <v>4912</v>
      </c>
      <c r="E34" s="7">
        <v>3728</v>
      </c>
      <c r="F34" s="7">
        <v>3700</v>
      </c>
      <c r="G34" s="7">
        <v>3924</v>
      </c>
      <c r="H34" s="7">
        <f>SUM(D34:G34)</f>
        <v>16264</v>
      </c>
      <c r="I34">
        <f t="shared" si="0"/>
        <v>1.0846282094031343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338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5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339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98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92</v>
      </c>
      <c r="B12" s="7" t="s">
        <v>17</v>
      </c>
      <c r="C12" s="7">
        <v>56</v>
      </c>
      <c r="D12" s="7">
        <v>16</v>
      </c>
      <c r="E12" s="7">
        <v>16</v>
      </c>
      <c r="F12" s="7">
        <v>16</v>
      </c>
      <c r="G12" s="7">
        <v>14</v>
      </c>
      <c r="H12" s="7">
        <f t="shared" ref="H12:H17" si="0">SUM(D12:G12)</f>
        <v>62</v>
      </c>
      <c r="I12">
        <f>IF(C12="","",IFERROR(H12/C12,0))</f>
        <v>1.1071428571428572</v>
      </c>
    </row>
    <row r="13" spans="1:9" ht="15" customHeight="1" x14ac:dyDescent="0.25">
      <c r="A13" s="6" t="s">
        <v>129</v>
      </c>
      <c r="B13" s="7" t="s">
        <v>17</v>
      </c>
      <c r="C13" s="7">
        <v>5</v>
      </c>
      <c r="D13" s="7">
        <v>1</v>
      </c>
      <c r="E13" s="7">
        <v>0</v>
      </c>
      <c r="F13" s="7">
        <v>0</v>
      </c>
      <c r="G13" s="7">
        <v>1</v>
      </c>
      <c r="H13" s="7">
        <f t="shared" si="0"/>
        <v>2</v>
      </c>
      <c r="I13">
        <f t="shared" ref="I13:I59" si="1">IF(C13="","",IFERROR(H13/C13,0))</f>
        <v>0.4</v>
      </c>
    </row>
    <row r="14" spans="1:9" ht="15" customHeight="1" x14ac:dyDescent="0.25">
      <c r="A14" s="6" t="s">
        <v>130</v>
      </c>
      <c r="B14" s="7" t="s">
        <v>17</v>
      </c>
      <c r="C14" s="7">
        <v>104</v>
      </c>
      <c r="D14" s="7">
        <v>32</v>
      </c>
      <c r="E14" s="7">
        <v>30</v>
      </c>
      <c r="F14" s="7">
        <v>29</v>
      </c>
      <c r="G14" s="7">
        <v>24</v>
      </c>
      <c r="H14" s="7">
        <f t="shared" si="0"/>
        <v>115</v>
      </c>
      <c r="I14">
        <f t="shared" si="1"/>
        <v>1.1057692307692308</v>
      </c>
    </row>
    <row r="15" spans="1:9" ht="15" customHeight="1" x14ac:dyDescent="0.25">
      <c r="A15" s="6" t="s">
        <v>131</v>
      </c>
      <c r="B15" s="7" t="s">
        <v>17</v>
      </c>
      <c r="C15" s="7">
        <v>140</v>
      </c>
      <c r="D15" s="7">
        <v>36</v>
      </c>
      <c r="E15" s="7">
        <v>42</v>
      </c>
      <c r="F15" s="7">
        <v>41</v>
      </c>
      <c r="G15" s="7">
        <v>36</v>
      </c>
      <c r="H15" s="7">
        <f t="shared" si="0"/>
        <v>155</v>
      </c>
      <c r="I15">
        <f t="shared" si="1"/>
        <v>1.1071428571428572</v>
      </c>
    </row>
    <row r="16" spans="1:9" x14ac:dyDescent="0.25">
      <c r="A16" s="6" t="s">
        <v>132</v>
      </c>
      <c r="B16" s="7" t="s">
        <v>18</v>
      </c>
      <c r="C16" s="7">
        <v>6520</v>
      </c>
      <c r="D16" s="7">
        <v>1680</v>
      </c>
      <c r="E16" s="7">
        <v>1704</v>
      </c>
      <c r="F16" s="7">
        <v>1791</v>
      </c>
      <c r="G16" s="7">
        <v>1669</v>
      </c>
      <c r="H16" s="7">
        <f t="shared" si="0"/>
        <v>6844</v>
      </c>
      <c r="I16">
        <f t="shared" si="1"/>
        <v>1.0496932515337423</v>
      </c>
    </row>
    <row r="17" spans="1:9" x14ac:dyDescent="0.25">
      <c r="A17" s="6" t="s">
        <v>133</v>
      </c>
      <c r="B17" s="7" t="s">
        <v>17</v>
      </c>
      <c r="C17" s="7">
        <v>24</v>
      </c>
      <c r="D17" s="7">
        <v>6</v>
      </c>
      <c r="E17" s="7">
        <v>7</v>
      </c>
      <c r="F17" s="7">
        <v>6</v>
      </c>
      <c r="G17" s="7">
        <v>5</v>
      </c>
      <c r="H17" s="7">
        <f t="shared" si="0"/>
        <v>24</v>
      </c>
      <c r="I17">
        <f t="shared" si="1"/>
        <v>1</v>
      </c>
    </row>
    <row r="18" spans="1:9" x14ac:dyDescent="0.25">
      <c r="I18" t="str">
        <f t="shared" si="1"/>
        <v/>
      </c>
    </row>
    <row r="19" spans="1:9" x14ac:dyDescent="0.25">
      <c r="A19" s="32" t="s">
        <v>318</v>
      </c>
      <c r="B19" s="33"/>
      <c r="C19" s="33"/>
      <c r="D19" s="33"/>
      <c r="E19" s="33"/>
      <c r="F19" s="33"/>
      <c r="G19" s="33"/>
      <c r="H19" s="33"/>
      <c r="I19" t="str">
        <f t="shared" si="1"/>
        <v/>
      </c>
    </row>
    <row r="20" spans="1:9" x14ac:dyDescent="0.25">
      <c r="A20" s="6" t="s">
        <v>92</v>
      </c>
      <c r="B20" s="7" t="s">
        <v>17</v>
      </c>
      <c r="C20" s="7">
        <v>93</v>
      </c>
      <c r="D20" s="7">
        <v>18</v>
      </c>
      <c r="E20" s="7">
        <v>38</v>
      </c>
      <c r="F20" s="7">
        <v>21</v>
      </c>
      <c r="G20" s="7">
        <v>25</v>
      </c>
      <c r="H20" s="7">
        <f t="shared" ref="H20:H33" si="2">SUM(D20:G20)</f>
        <v>102</v>
      </c>
      <c r="I20">
        <f t="shared" si="1"/>
        <v>1.096774193548387</v>
      </c>
    </row>
    <row r="21" spans="1:9" x14ac:dyDescent="0.25">
      <c r="A21" s="6" t="s">
        <v>93</v>
      </c>
      <c r="B21" s="7" t="s">
        <v>17</v>
      </c>
      <c r="C21" s="7">
        <v>13</v>
      </c>
      <c r="D21" s="7">
        <v>4</v>
      </c>
      <c r="E21" s="7">
        <v>1</v>
      </c>
      <c r="F21" s="7">
        <v>1</v>
      </c>
      <c r="G21" s="7">
        <v>8</v>
      </c>
      <c r="H21" s="7">
        <f t="shared" si="2"/>
        <v>14</v>
      </c>
      <c r="I21">
        <f t="shared" si="1"/>
        <v>1.0769230769230769</v>
      </c>
    </row>
    <row r="22" spans="1:9" x14ac:dyDescent="0.25">
      <c r="A22" s="6" t="s">
        <v>94</v>
      </c>
      <c r="B22" s="7" t="s">
        <v>17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f t="shared" si="2"/>
        <v>0</v>
      </c>
      <c r="I22">
        <f t="shared" si="1"/>
        <v>0</v>
      </c>
    </row>
    <row r="23" spans="1:9" x14ac:dyDescent="0.25">
      <c r="A23" s="6" t="s">
        <v>95</v>
      </c>
      <c r="B23" s="7" t="s">
        <v>17</v>
      </c>
      <c r="C23" s="7">
        <v>126</v>
      </c>
      <c r="D23" s="7">
        <v>41</v>
      </c>
      <c r="E23" s="7">
        <v>28</v>
      </c>
      <c r="F23" s="7">
        <v>37</v>
      </c>
      <c r="G23" s="7">
        <v>71</v>
      </c>
      <c r="H23" s="7">
        <f t="shared" si="2"/>
        <v>177</v>
      </c>
      <c r="I23">
        <f t="shared" si="1"/>
        <v>1.4047619047619047</v>
      </c>
    </row>
    <row r="24" spans="1:9" x14ac:dyDescent="0.25">
      <c r="A24" s="6" t="s">
        <v>96</v>
      </c>
      <c r="B24" s="7" t="s">
        <v>17</v>
      </c>
      <c r="C24" s="7">
        <v>292</v>
      </c>
      <c r="D24" s="7">
        <v>126</v>
      </c>
      <c r="E24" s="7">
        <v>67</v>
      </c>
      <c r="F24" s="7">
        <v>97</v>
      </c>
      <c r="G24" s="7">
        <v>51</v>
      </c>
      <c r="H24" s="7">
        <f t="shared" si="2"/>
        <v>341</v>
      </c>
      <c r="I24">
        <f t="shared" si="1"/>
        <v>1.1678082191780821</v>
      </c>
    </row>
    <row r="25" spans="1:9" x14ac:dyDescent="0.25">
      <c r="A25" s="6" t="s">
        <v>97</v>
      </c>
      <c r="B25" s="7" t="s">
        <v>18</v>
      </c>
      <c r="C25" s="7">
        <v>7387</v>
      </c>
      <c r="D25" s="7">
        <v>2591</v>
      </c>
      <c r="E25" s="7">
        <v>2067</v>
      </c>
      <c r="F25" s="7">
        <v>1964</v>
      </c>
      <c r="G25" s="7">
        <v>2168</v>
      </c>
      <c r="H25" s="7">
        <f t="shared" si="2"/>
        <v>8790</v>
      </c>
      <c r="I25">
        <f t="shared" si="1"/>
        <v>1.1899282523351835</v>
      </c>
    </row>
    <row r="26" spans="1:9" x14ac:dyDescent="0.25">
      <c r="H26" s="38"/>
      <c r="I26" t="str">
        <f t="shared" si="1"/>
        <v/>
      </c>
    </row>
    <row r="27" spans="1:9" x14ac:dyDescent="0.25">
      <c r="A27" s="32" t="s">
        <v>99</v>
      </c>
      <c r="B27" s="33"/>
      <c r="C27" s="33"/>
      <c r="D27" s="33"/>
      <c r="E27" s="33"/>
      <c r="F27" s="36"/>
      <c r="G27" s="36"/>
      <c r="H27" s="37"/>
      <c r="I27" t="str">
        <f t="shared" si="1"/>
        <v/>
      </c>
    </row>
    <row r="28" spans="1:9" x14ac:dyDescent="0.25">
      <c r="A28" s="6" t="s">
        <v>92</v>
      </c>
      <c r="B28" s="7" t="s">
        <v>17</v>
      </c>
      <c r="C28" s="29">
        <v>329</v>
      </c>
      <c r="D28" s="29">
        <v>207</v>
      </c>
      <c r="E28" s="29">
        <v>78</v>
      </c>
      <c r="F28" s="39">
        <v>77</v>
      </c>
      <c r="G28" s="39">
        <v>72</v>
      </c>
      <c r="H28" s="35">
        <f t="shared" si="2"/>
        <v>434</v>
      </c>
      <c r="I28">
        <f t="shared" si="1"/>
        <v>1.3191489361702127</v>
      </c>
    </row>
    <row r="29" spans="1:9" x14ac:dyDescent="0.25">
      <c r="A29" s="6" t="s">
        <v>129</v>
      </c>
      <c r="B29" s="7" t="s">
        <v>17</v>
      </c>
      <c r="C29" s="29">
        <v>3</v>
      </c>
      <c r="D29" s="29">
        <v>0</v>
      </c>
      <c r="E29" s="29">
        <v>0</v>
      </c>
      <c r="F29" s="29">
        <v>0</v>
      </c>
      <c r="G29" s="29">
        <v>0</v>
      </c>
      <c r="H29" s="7">
        <f t="shared" si="2"/>
        <v>0</v>
      </c>
      <c r="I29">
        <f t="shared" si="1"/>
        <v>0</v>
      </c>
    </row>
    <row r="30" spans="1:9" x14ac:dyDescent="0.25">
      <c r="A30" s="6" t="s">
        <v>130</v>
      </c>
      <c r="B30" s="7" t="s">
        <v>17</v>
      </c>
      <c r="C30" s="29">
        <v>461</v>
      </c>
      <c r="D30" s="29">
        <v>124</v>
      </c>
      <c r="E30" s="29">
        <v>107</v>
      </c>
      <c r="F30" s="29">
        <v>101</v>
      </c>
      <c r="G30" s="29">
        <v>73</v>
      </c>
      <c r="H30" s="7">
        <f t="shared" si="2"/>
        <v>405</v>
      </c>
      <c r="I30">
        <f t="shared" si="1"/>
        <v>0.87852494577006512</v>
      </c>
    </row>
    <row r="31" spans="1:9" x14ac:dyDescent="0.25">
      <c r="A31" s="6" t="s">
        <v>131</v>
      </c>
      <c r="B31" s="7" t="s">
        <v>17</v>
      </c>
      <c r="C31" s="29">
        <v>408</v>
      </c>
      <c r="D31" s="29">
        <v>182</v>
      </c>
      <c r="E31" s="29">
        <v>141</v>
      </c>
      <c r="F31" s="29">
        <v>97</v>
      </c>
      <c r="G31" s="29">
        <v>74</v>
      </c>
      <c r="H31" s="7">
        <f t="shared" si="2"/>
        <v>494</v>
      </c>
      <c r="I31">
        <f t="shared" si="1"/>
        <v>1.2107843137254901</v>
      </c>
    </row>
    <row r="32" spans="1:9" x14ac:dyDescent="0.25">
      <c r="A32" s="6" t="s">
        <v>132</v>
      </c>
      <c r="B32" s="7" t="s">
        <v>18</v>
      </c>
      <c r="C32" s="29">
        <v>12569</v>
      </c>
      <c r="D32" s="29">
        <v>3465</v>
      </c>
      <c r="E32" s="29">
        <v>4413</v>
      </c>
      <c r="F32" s="29">
        <v>3411</v>
      </c>
      <c r="G32" s="29">
        <v>3160</v>
      </c>
      <c r="H32" s="7">
        <f t="shared" si="2"/>
        <v>14449</v>
      </c>
      <c r="I32">
        <f t="shared" si="1"/>
        <v>1.1495743495902617</v>
      </c>
    </row>
    <row r="33" spans="1:9" x14ac:dyDescent="0.25">
      <c r="A33" s="6" t="s">
        <v>133</v>
      </c>
      <c r="B33" s="7" t="s">
        <v>17</v>
      </c>
      <c r="C33" s="29">
        <v>93</v>
      </c>
      <c r="D33" s="29">
        <v>35</v>
      </c>
      <c r="E33" s="29">
        <v>16</v>
      </c>
      <c r="F33" s="29">
        <v>33</v>
      </c>
      <c r="G33" s="29">
        <v>23</v>
      </c>
      <c r="H33" s="7">
        <f t="shared" si="2"/>
        <v>107</v>
      </c>
      <c r="I33">
        <f t="shared" si="1"/>
        <v>1.1505376344086022</v>
      </c>
    </row>
    <row r="34" spans="1:9" x14ac:dyDescent="0.25">
      <c r="I34" t="str">
        <f t="shared" si="1"/>
        <v/>
      </c>
    </row>
    <row r="35" spans="1:9" x14ac:dyDescent="0.25">
      <c r="A35" s="32" t="s">
        <v>319</v>
      </c>
      <c r="B35" s="33"/>
      <c r="C35" s="33"/>
      <c r="D35" s="33"/>
      <c r="E35" s="33"/>
      <c r="F35" s="33"/>
      <c r="G35" s="33"/>
      <c r="H35" s="33"/>
      <c r="I35" t="str">
        <f t="shared" si="1"/>
        <v/>
      </c>
    </row>
    <row r="36" spans="1:9" x14ac:dyDescent="0.25">
      <c r="A36" s="6" t="s">
        <v>92</v>
      </c>
      <c r="B36" s="7" t="s">
        <v>17</v>
      </c>
      <c r="C36" s="7">
        <v>277</v>
      </c>
      <c r="D36" s="7">
        <v>81</v>
      </c>
      <c r="E36" s="7">
        <v>119</v>
      </c>
      <c r="F36" s="7">
        <v>61</v>
      </c>
      <c r="G36" s="7">
        <v>61</v>
      </c>
      <c r="H36" s="7">
        <f t="shared" ref="H36:H41" si="3">SUM(D36:G36)</f>
        <v>322</v>
      </c>
      <c r="I36">
        <f t="shared" si="1"/>
        <v>1.1624548736462095</v>
      </c>
    </row>
    <row r="37" spans="1:9" x14ac:dyDescent="0.25">
      <c r="A37" s="6" t="s">
        <v>93</v>
      </c>
      <c r="B37" s="7" t="s">
        <v>17</v>
      </c>
      <c r="C37" s="7">
        <v>34</v>
      </c>
      <c r="D37" s="7">
        <v>2</v>
      </c>
      <c r="E37" s="7">
        <v>7</v>
      </c>
      <c r="F37" s="7">
        <v>4</v>
      </c>
      <c r="G37" s="7">
        <v>4</v>
      </c>
      <c r="H37" s="7">
        <f t="shared" si="3"/>
        <v>17</v>
      </c>
      <c r="I37">
        <f t="shared" si="1"/>
        <v>0.5</v>
      </c>
    </row>
    <row r="38" spans="1:9" x14ac:dyDescent="0.25">
      <c r="A38" s="6" t="s">
        <v>94</v>
      </c>
      <c r="B38" s="7" t="s">
        <v>17</v>
      </c>
      <c r="C38" s="7">
        <v>54</v>
      </c>
      <c r="D38" s="7">
        <v>9</v>
      </c>
      <c r="E38" s="7">
        <v>6</v>
      </c>
      <c r="F38" s="7">
        <v>3</v>
      </c>
      <c r="G38" s="7">
        <v>4</v>
      </c>
      <c r="H38" s="7">
        <f t="shared" si="3"/>
        <v>22</v>
      </c>
      <c r="I38">
        <f t="shared" si="1"/>
        <v>0.40740740740740738</v>
      </c>
    </row>
    <row r="39" spans="1:9" x14ac:dyDescent="0.25">
      <c r="A39" s="6" t="s">
        <v>95</v>
      </c>
      <c r="B39" s="7" t="s">
        <v>17</v>
      </c>
      <c r="C39" s="7">
        <v>477</v>
      </c>
      <c r="D39" s="7">
        <v>101</v>
      </c>
      <c r="E39" s="7">
        <v>215</v>
      </c>
      <c r="F39" s="7">
        <v>160</v>
      </c>
      <c r="G39" s="7">
        <v>151</v>
      </c>
      <c r="H39" s="7">
        <f t="shared" si="3"/>
        <v>627</v>
      </c>
      <c r="I39">
        <f t="shared" si="1"/>
        <v>1.3144654088050314</v>
      </c>
    </row>
    <row r="40" spans="1:9" x14ac:dyDescent="0.25">
      <c r="A40" s="6" t="s">
        <v>96</v>
      </c>
      <c r="B40" s="7" t="s">
        <v>17</v>
      </c>
      <c r="C40" s="7">
        <v>590</v>
      </c>
      <c r="D40" s="7">
        <v>180</v>
      </c>
      <c r="E40" s="7">
        <v>177</v>
      </c>
      <c r="F40" s="7">
        <v>230</v>
      </c>
      <c r="G40" s="7">
        <v>135</v>
      </c>
      <c r="H40" s="7">
        <f t="shared" si="3"/>
        <v>722</v>
      </c>
      <c r="I40">
        <f t="shared" si="1"/>
        <v>1.2237288135593221</v>
      </c>
    </row>
    <row r="41" spans="1:9" x14ac:dyDescent="0.25">
      <c r="A41" s="6" t="s">
        <v>97</v>
      </c>
      <c r="B41" s="7" t="s">
        <v>18</v>
      </c>
      <c r="C41" s="7">
        <v>19305</v>
      </c>
      <c r="D41" s="7">
        <v>5427</v>
      </c>
      <c r="E41" s="7">
        <v>5808</v>
      </c>
      <c r="F41" s="7">
        <v>4886</v>
      </c>
      <c r="G41" s="7">
        <v>4932</v>
      </c>
      <c r="H41" s="7">
        <f t="shared" si="3"/>
        <v>21053</v>
      </c>
      <c r="I41">
        <f t="shared" si="1"/>
        <v>1.0905464905464906</v>
      </c>
    </row>
    <row r="42" spans="1:9" x14ac:dyDescent="0.25">
      <c r="I42" t="str">
        <f t="shared" si="1"/>
        <v/>
      </c>
    </row>
    <row r="43" spans="1:9" x14ac:dyDescent="0.25">
      <c r="A43" s="32" t="s">
        <v>100</v>
      </c>
      <c r="B43" s="33"/>
      <c r="C43" s="33"/>
      <c r="D43" s="33"/>
      <c r="E43" s="33"/>
      <c r="F43" s="33"/>
      <c r="G43" s="33"/>
      <c r="H43" s="33"/>
      <c r="I43" t="str">
        <f t="shared" si="1"/>
        <v/>
      </c>
    </row>
    <row r="44" spans="1:9" x14ac:dyDescent="0.25">
      <c r="A44" s="6" t="s">
        <v>92</v>
      </c>
      <c r="B44" s="7" t="s">
        <v>17</v>
      </c>
      <c r="C44" s="7">
        <v>1238</v>
      </c>
      <c r="D44" s="7">
        <v>322</v>
      </c>
      <c r="E44" s="7">
        <v>354</v>
      </c>
      <c r="F44" s="7">
        <v>378</v>
      </c>
      <c r="G44" s="7">
        <v>373</v>
      </c>
      <c r="H44" s="7">
        <f t="shared" ref="H44:H49" si="4">SUM(D44:G44)</f>
        <v>1427</v>
      </c>
      <c r="I44">
        <f t="shared" si="1"/>
        <v>1.1526655896607432</v>
      </c>
    </row>
    <row r="45" spans="1:9" x14ac:dyDescent="0.25">
      <c r="A45" s="6" t="s">
        <v>93</v>
      </c>
      <c r="B45" s="7" t="s">
        <v>17</v>
      </c>
      <c r="C45" s="7">
        <v>89</v>
      </c>
      <c r="D45" s="7">
        <v>33</v>
      </c>
      <c r="E45" s="7">
        <v>17</v>
      </c>
      <c r="F45" s="7">
        <v>11</v>
      </c>
      <c r="G45" s="7">
        <v>116</v>
      </c>
      <c r="H45" s="7">
        <f t="shared" si="4"/>
        <v>177</v>
      </c>
      <c r="I45">
        <f t="shared" si="1"/>
        <v>1.9887640449438202</v>
      </c>
    </row>
    <row r="46" spans="1:9" x14ac:dyDescent="0.25">
      <c r="A46" s="6" t="s">
        <v>94</v>
      </c>
      <c r="B46" s="7" t="s">
        <v>17</v>
      </c>
      <c r="C46" s="7">
        <v>11</v>
      </c>
      <c r="D46" s="7">
        <v>5</v>
      </c>
      <c r="E46" s="7">
        <v>1</v>
      </c>
      <c r="F46" s="7">
        <v>2</v>
      </c>
      <c r="G46" s="7">
        <v>2</v>
      </c>
      <c r="H46" s="7">
        <f t="shared" si="4"/>
        <v>10</v>
      </c>
      <c r="I46">
        <f t="shared" si="1"/>
        <v>0.90909090909090906</v>
      </c>
    </row>
    <row r="47" spans="1:9" x14ac:dyDescent="0.25">
      <c r="A47" s="6" t="s">
        <v>95</v>
      </c>
      <c r="B47" s="7" t="s">
        <v>17</v>
      </c>
      <c r="C47" s="7">
        <v>784</v>
      </c>
      <c r="D47" s="7">
        <v>229</v>
      </c>
      <c r="E47" s="7">
        <v>222</v>
      </c>
      <c r="F47" s="7">
        <v>192</v>
      </c>
      <c r="G47" s="7">
        <v>181</v>
      </c>
      <c r="H47" s="7">
        <f t="shared" si="4"/>
        <v>824</v>
      </c>
      <c r="I47">
        <f t="shared" si="1"/>
        <v>1.0510204081632653</v>
      </c>
    </row>
    <row r="48" spans="1:9" x14ac:dyDescent="0.25">
      <c r="A48" s="6" t="s">
        <v>96</v>
      </c>
      <c r="B48" s="7" t="s">
        <v>17</v>
      </c>
      <c r="C48" s="7">
        <v>1194</v>
      </c>
      <c r="D48" s="7">
        <v>353</v>
      </c>
      <c r="E48" s="7">
        <v>352</v>
      </c>
      <c r="F48" s="7">
        <v>992</v>
      </c>
      <c r="G48" s="7">
        <v>654</v>
      </c>
      <c r="H48" s="7">
        <f t="shared" si="4"/>
        <v>2351</v>
      </c>
      <c r="I48">
        <f t="shared" si="1"/>
        <v>1.9690117252931323</v>
      </c>
    </row>
    <row r="49" spans="1:9" x14ac:dyDescent="0.25">
      <c r="A49" s="6" t="s">
        <v>97</v>
      </c>
      <c r="B49" s="7" t="s">
        <v>18</v>
      </c>
      <c r="C49" s="7">
        <v>37206</v>
      </c>
      <c r="D49" s="7">
        <v>11660</v>
      </c>
      <c r="E49" s="7">
        <v>13142</v>
      </c>
      <c r="F49" s="7">
        <v>10742</v>
      </c>
      <c r="G49" s="7">
        <v>11917</v>
      </c>
      <c r="H49" s="7">
        <f t="shared" si="4"/>
        <v>47461</v>
      </c>
      <c r="I49">
        <f t="shared" si="1"/>
        <v>1.2756275869483418</v>
      </c>
    </row>
    <row r="50" spans="1:9" x14ac:dyDescent="0.25">
      <c r="I50" t="str">
        <f t="shared" si="1"/>
        <v/>
      </c>
    </row>
    <row r="51" spans="1:9" x14ac:dyDescent="0.25">
      <c r="I51" t="str">
        <f t="shared" si="1"/>
        <v/>
      </c>
    </row>
    <row r="52" spans="1:9" x14ac:dyDescent="0.25">
      <c r="I52" t="str">
        <f t="shared" si="1"/>
        <v/>
      </c>
    </row>
    <row r="53" spans="1:9" x14ac:dyDescent="0.25">
      <c r="I53" t="str">
        <f t="shared" si="1"/>
        <v/>
      </c>
    </row>
    <row r="54" spans="1:9" x14ac:dyDescent="0.25">
      <c r="I54" t="str">
        <f t="shared" si="1"/>
        <v/>
      </c>
    </row>
    <row r="55" spans="1:9" x14ac:dyDescent="0.25">
      <c r="I55" t="str">
        <f t="shared" si="1"/>
        <v/>
      </c>
    </row>
    <row r="56" spans="1:9" x14ac:dyDescent="0.25">
      <c r="I56" t="str">
        <f t="shared" si="1"/>
        <v/>
      </c>
    </row>
    <row r="57" spans="1:9" x14ac:dyDescent="0.25">
      <c r="I57" t="str">
        <f t="shared" si="1"/>
        <v/>
      </c>
    </row>
    <row r="58" spans="1:9" x14ac:dyDescent="0.25">
      <c r="I58" t="str">
        <f t="shared" si="1"/>
        <v/>
      </c>
    </row>
    <row r="59" spans="1:9" x14ac:dyDescent="0.25">
      <c r="I59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9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9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9" x14ac:dyDescent="0.25">
      <c r="A4" s="76"/>
      <c r="B4" s="76"/>
      <c r="C4" s="76"/>
      <c r="D4" s="76"/>
      <c r="E4" s="76"/>
      <c r="F4" s="76"/>
      <c r="G4" s="76"/>
      <c r="H4" s="76"/>
    </row>
    <row r="5" spans="1:9" ht="15.75" x14ac:dyDescent="0.25">
      <c r="A5" s="73" t="s">
        <v>338</v>
      </c>
      <c r="B5" s="73"/>
      <c r="C5" s="73"/>
      <c r="D5" s="73"/>
      <c r="E5" s="73"/>
      <c r="F5" s="73"/>
      <c r="G5" s="73"/>
      <c r="H5" s="73"/>
    </row>
    <row r="6" spans="1:9" ht="15.75" x14ac:dyDescent="0.25">
      <c r="A6" s="73" t="s">
        <v>5</v>
      </c>
      <c r="B6" s="73"/>
      <c r="C6" s="73"/>
      <c r="D6" s="73"/>
      <c r="E6" s="73"/>
      <c r="F6" s="73"/>
      <c r="G6" s="73"/>
      <c r="H6" s="73"/>
    </row>
    <row r="7" spans="1:9" x14ac:dyDescent="0.25">
      <c r="A7" s="71"/>
      <c r="B7" s="71"/>
      <c r="C7" s="71"/>
      <c r="D7" s="71"/>
      <c r="E7" s="71"/>
      <c r="F7" s="71"/>
      <c r="G7" s="71"/>
      <c r="H7" s="71"/>
    </row>
    <row r="8" spans="1:9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339</v>
      </c>
    </row>
    <row r="10" spans="1:9" x14ac:dyDescent="0.25">
      <c r="A10" s="72" t="s">
        <v>8</v>
      </c>
      <c r="B10" s="72"/>
      <c r="C10" s="72"/>
      <c r="D10" s="72"/>
      <c r="E10" s="72"/>
      <c r="F10" s="72"/>
      <c r="G10" s="72"/>
      <c r="H10" s="72"/>
    </row>
    <row r="11" spans="1:9" x14ac:dyDescent="0.25">
      <c r="A11" s="32" t="s">
        <v>89</v>
      </c>
      <c r="B11" s="33"/>
      <c r="C11" s="33"/>
      <c r="D11" s="33"/>
      <c r="E11" s="33"/>
      <c r="F11" s="33"/>
      <c r="G11" s="33"/>
      <c r="H11" s="33"/>
    </row>
    <row r="12" spans="1:9" ht="15" customHeight="1" x14ac:dyDescent="0.25">
      <c r="A12" s="6" t="s">
        <v>14</v>
      </c>
      <c r="B12" s="7" t="s">
        <v>17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>SUM(D12:G12)</f>
        <v>0</v>
      </c>
      <c r="I12">
        <f>IF(C12="","",IFERROR(H12/C12,0))</f>
        <v>0</v>
      </c>
    </row>
    <row r="13" spans="1:9" x14ac:dyDescent="0.25">
      <c r="A13" s="6" t="s">
        <v>15</v>
      </c>
      <c r="B13" s="7" t="s">
        <v>17</v>
      </c>
      <c r="C13" s="7">
        <v>4</v>
      </c>
      <c r="D13" s="7">
        <v>0</v>
      </c>
      <c r="E13" s="7">
        <v>2</v>
      </c>
      <c r="F13" s="7">
        <v>0</v>
      </c>
      <c r="G13" s="7">
        <v>0</v>
      </c>
      <c r="H13" s="7">
        <f>SUM(D13:G13)</f>
        <v>2</v>
      </c>
      <c r="I13">
        <f t="shared" ref="I13:I24" si="0">IF(C13="","",IFERROR(H13/C13,0))</f>
        <v>0.5</v>
      </c>
    </row>
    <row r="14" spans="1:9" x14ac:dyDescent="0.25">
      <c r="A14" s="6" t="s">
        <v>16</v>
      </c>
      <c r="B14" s="7" t="s">
        <v>18</v>
      </c>
      <c r="C14" s="7">
        <v>150</v>
      </c>
      <c r="D14" s="7">
        <v>79</v>
      </c>
      <c r="E14" s="7">
        <v>22</v>
      </c>
      <c r="F14" s="7">
        <v>25</v>
      </c>
      <c r="G14" s="7">
        <v>6</v>
      </c>
      <c r="H14" s="7">
        <f>SUM(D14:G14)</f>
        <v>132</v>
      </c>
      <c r="I14">
        <f t="shared" si="0"/>
        <v>0.88</v>
      </c>
    </row>
    <row r="15" spans="1:9" x14ac:dyDescent="0.25">
      <c r="I15" t="str">
        <f t="shared" si="0"/>
        <v/>
      </c>
    </row>
    <row r="16" spans="1:9" x14ac:dyDescent="0.25">
      <c r="A16" s="32" t="s">
        <v>90</v>
      </c>
      <c r="B16" s="33"/>
      <c r="C16" s="33"/>
      <c r="D16" s="33"/>
      <c r="E16" s="33"/>
      <c r="F16" s="33"/>
      <c r="G16" s="33"/>
      <c r="H16" s="33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72</v>
      </c>
      <c r="D17" s="7">
        <v>20</v>
      </c>
      <c r="E17" s="7">
        <v>12</v>
      </c>
      <c r="F17" s="7">
        <v>12</v>
      </c>
      <c r="G17" s="7">
        <v>8</v>
      </c>
      <c r="H17" s="7">
        <f>SUM(D17:G17)</f>
        <v>52</v>
      </c>
      <c r="I17">
        <f t="shared" si="0"/>
        <v>0.72222222222222221</v>
      </c>
    </row>
    <row r="18" spans="1:9" x14ac:dyDescent="0.25">
      <c r="A18" s="6" t="s">
        <v>15</v>
      </c>
      <c r="B18" s="7" t="s">
        <v>17</v>
      </c>
      <c r="C18" s="7">
        <v>76</v>
      </c>
      <c r="D18" s="7">
        <v>31</v>
      </c>
      <c r="E18" s="7">
        <v>12</v>
      </c>
      <c r="F18" s="7">
        <v>13</v>
      </c>
      <c r="G18" s="7">
        <v>27</v>
      </c>
      <c r="H18" s="7">
        <f>SUM(D18:G18)</f>
        <v>83</v>
      </c>
      <c r="I18">
        <f t="shared" si="0"/>
        <v>1.0921052631578947</v>
      </c>
    </row>
    <row r="19" spans="1:9" x14ac:dyDescent="0.25">
      <c r="A19" s="6" t="s">
        <v>16</v>
      </c>
      <c r="B19" s="7" t="s">
        <v>18</v>
      </c>
      <c r="C19" s="7">
        <v>216</v>
      </c>
      <c r="D19" s="7">
        <v>67</v>
      </c>
      <c r="E19" s="7">
        <v>86</v>
      </c>
      <c r="F19" s="7">
        <v>121</v>
      </c>
      <c r="G19" s="7">
        <v>105</v>
      </c>
      <c r="H19" s="7">
        <f>SUM(D19:G19)</f>
        <v>379</v>
      </c>
      <c r="I19">
        <f t="shared" si="0"/>
        <v>1.7546296296296295</v>
      </c>
    </row>
    <row r="20" spans="1:9" x14ac:dyDescent="0.25">
      <c r="I20" t="str">
        <f t="shared" si="0"/>
        <v/>
      </c>
    </row>
    <row r="21" spans="1:9" x14ac:dyDescent="0.25">
      <c r="A21" s="32" t="s">
        <v>91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>SUM(D22:G22)</f>
        <v>0</v>
      </c>
      <c r="I22">
        <f t="shared" si="0"/>
        <v>0</v>
      </c>
    </row>
    <row r="23" spans="1:9" x14ac:dyDescent="0.25">
      <c r="A23" s="6" t="s">
        <v>15</v>
      </c>
      <c r="B23" s="7" t="s">
        <v>17</v>
      </c>
      <c r="C23" s="7">
        <v>4</v>
      </c>
      <c r="D23" s="7">
        <v>0</v>
      </c>
      <c r="E23" s="7">
        <v>2</v>
      </c>
      <c r="F23" s="7">
        <v>0</v>
      </c>
      <c r="G23" s="7">
        <v>0</v>
      </c>
      <c r="H23" s="7">
        <f>SUM(D23:G23)</f>
        <v>2</v>
      </c>
      <c r="I23">
        <f t="shared" si="0"/>
        <v>0.5</v>
      </c>
    </row>
    <row r="24" spans="1:9" x14ac:dyDescent="0.25">
      <c r="A24" s="6" t="s">
        <v>16</v>
      </c>
      <c r="B24" s="7" t="s">
        <v>18</v>
      </c>
      <c r="C24" s="7">
        <v>128</v>
      </c>
      <c r="D24" s="7">
        <v>45</v>
      </c>
      <c r="E24" s="7">
        <v>81</v>
      </c>
      <c r="F24" s="7">
        <v>1</v>
      </c>
      <c r="G24" s="7">
        <v>7</v>
      </c>
      <c r="H24" s="7">
        <f>SUM(D24:G24)</f>
        <v>134</v>
      </c>
      <c r="I24">
        <f t="shared" si="0"/>
        <v>1.046875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tabSelected="1"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10" ht="21" x14ac:dyDescent="0.35">
      <c r="A1" s="74" t="s">
        <v>6</v>
      </c>
      <c r="B1" s="74"/>
      <c r="C1" s="74"/>
      <c r="D1" s="74"/>
      <c r="E1" s="74"/>
      <c r="F1" s="74"/>
      <c r="G1" s="74"/>
      <c r="H1" s="74"/>
    </row>
    <row r="2" spans="1:10" ht="18.75" x14ac:dyDescent="0.3">
      <c r="A2" s="75" t="s">
        <v>7</v>
      </c>
      <c r="B2" s="75"/>
      <c r="C2" s="75"/>
      <c r="D2" s="75"/>
      <c r="E2" s="75"/>
      <c r="F2" s="75"/>
      <c r="G2" s="75"/>
      <c r="H2" s="75"/>
    </row>
    <row r="3" spans="1:10" ht="18.75" x14ac:dyDescent="0.3">
      <c r="A3" s="75" t="s">
        <v>12</v>
      </c>
      <c r="B3" s="75"/>
      <c r="C3" s="75"/>
      <c r="D3" s="75"/>
      <c r="E3" s="75"/>
      <c r="F3" s="75"/>
      <c r="G3" s="75"/>
      <c r="H3" s="75"/>
    </row>
    <row r="4" spans="1:10" x14ac:dyDescent="0.25">
      <c r="A4" s="76"/>
      <c r="B4" s="76"/>
      <c r="C4" s="76"/>
      <c r="D4" s="76"/>
      <c r="E4" s="76"/>
      <c r="F4" s="76"/>
      <c r="G4" s="76"/>
      <c r="H4" s="76"/>
    </row>
    <row r="5" spans="1:10" ht="15.75" x14ac:dyDescent="0.25">
      <c r="A5" s="73" t="s">
        <v>338</v>
      </c>
      <c r="B5" s="73"/>
      <c r="C5" s="73"/>
      <c r="D5" s="73"/>
      <c r="E5" s="73"/>
      <c r="F5" s="73"/>
      <c r="G5" s="73"/>
      <c r="H5" s="73"/>
    </row>
    <row r="6" spans="1:10" ht="15.75" x14ac:dyDescent="0.25">
      <c r="A6" s="73" t="s">
        <v>5</v>
      </c>
      <c r="B6" s="73"/>
      <c r="C6" s="73"/>
      <c r="D6" s="73"/>
      <c r="E6" s="73"/>
      <c r="F6" s="73"/>
      <c r="G6" s="73"/>
      <c r="H6" s="73"/>
    </row>
    <row r="7" spans="1:10" x14ac:dyDescent="0.25">
      <c r="A7" s="71"/>
      <c r="B7" s="71"/>
      <c r="C7" s="71"/>
      <c r="D7" s="71"/>
      <c r="E7" s="71"/>
      <c r="F7" s="71"/>
      <c r="G7" s="71"/>
      <c r="H7" s="71"/>
    </row>
    <row r="8" spans="1:10" ht="45" customHeight="1" x14ac:dyDescent="0.25">
      <c r="A8" s="2" t="s">
        <v>0</v>
      </c>
      <c r="B8" s="2" t="s">
        <v>1</v>
      </c>
      <c r="C8" s="3" t="s">
        <v>282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339</v>
      </c>
    </row>
    <row r="10" spans="1:10" x14ac:dyDescent="0.25">
      <c r="A10" s="40" t="s">
        <v>8</v>
      </c>
    </row>
    <row r="11" spans="1:10" x14ac:dyDescent="0.25">
      <c r="A11" s="32" t="s">
        <v>36</v>
      </c>
      <c r="B11" s="33"/>
      <c r="C11" s="33"/>
      <c r="D11" s="33"/>
      <c r="E11" s="33"/>
      <c r="F11" s="33"/>
      <c r="G11" s="33"/>
      <c r="H11" s="33"/>
    </row>
    <row r="12" spans="1:10" ht="27.75" customHeight="1" x14ac:dyDescent="0.25">
      <c r="A12" s="49" t="s">
        <v>147</v>
      </c>
      <c r="B12" s="9" t="s">
        <v>37</v>
      </c>
      <c r="C12" s="8">
        <v>605</v>
      </c>
      <c r="D12" s="8">
        <v>145</v>
      </c>
      <c r="E12" s="8">
        <v>210</v>
      </c>
      <c r="F12" s="8">
        <v>232</v>
      </c>
      <c r="G12" s="8">
        <v>295</v>
      </c>
      <c r="H12" s="8">
        <f>SUM(D12:G12)</f>
        <v>882</v>
      </c>
      <c r="I12">
        <f>IF(C12="","",IFERROR(H12/C12,0))</f>
        <v>1.4578512396694214</v>
      </c>
      <c r="J12" s="31"/>
    </row>
    <row r="13" spans="1:10" x14ac:dyDescent="0.25">
      <c r="A13" s="49" t="s">
        <v>148</v>
      </c>
      <c r="B13" s="9" t="s">
        <v>151</v>
      </c>
      <c r="C13" s="8">
        <v>260</v>
      </c>
      <c r="D13" s="8">
        <v>40</v>
      </c>
      <c r="E13" s="8">
        <v>50</v>
      </c>
      <c r="F13" s="8">
        <v>38</v>
      </c>
      <c r="G13" s="8">
        <v>40</v>
      </c>
      <c r="H13" s="8">
        <f>SUM(D13:G13)</f>
        <v>168</v>
      </c>
      <c r="I13">
        <f t="shared" ref="I13:I108" si="0">IF(C13="","",IFERROR(H13/C13,0))</f>
        <v>0.64615384615384619</v>
      </c>
    </row>
    <row r="14" spans="1:10" x14ac:dyDescent="0.25">
      <c r="A14" s="49" t="s">
        <v>149</v>
      </c>
      <c r="B14" s="10" t="s">
        <v>152</v>
      </c>
      <c r="C14" s="8">
        <v>28</v>
      </c>
      <c r="D14" s="8">
        <v>6</v>
      </c>
      <c r="E14" s="8">
        <v>8</v>
      </c>
      <c r="F14" s="8">
        <v>10</v>
      </c>
      <c r="G14" s="8">
        <v>10</v>
      </c>
      <c r="H14" s="8">
        <f>SUM(D14:G14)</f>
        <v>34</v>
      </c>
      <c r="I14">
        <f t="shared" si="0"/>
        <v>1.2142857142857142</v>
      </c>
    </row>
    <row r="15" spans="1:10" ht="29.25" customHeight="1" x14ac:dyDescent="0.25">
      <c r="A15" s="49" t="s">
        <v>150</v>
      </c>
      <c r="B15" s="10" t="s">
        <v>153</v>
      </c>
      <c r="C15" s="8">
        <v>33</v>
      </c>
      <c r="D15" s="8">
        <v>7</v>
      </c>
      <c r="E15" s="8">
        <v>7</v>
      </c>
      <c r="F15" s="8">
        <v>8</v>
      </c>
      <c r="G15" s="8">
        <v>5</v>
      </c>
      <c r="H15" s="8">
        <f>SUM(D15:G15)</f>
        <v>27</v>
      </c>
      <c r="I15">
        <f t="shared" si="0"/>
        <v>0.81818181818181823</v>
      </c>
    </row>
    <row r="16" spans="1:10" x14ac:dyDescent="0.25">
      <c r="I16" t="str">
        <f t="shared" si="0"/>
        <v/>
      </c>
    </row>
    <row r="17" spans="1:10" x14ac:dyDescent="0.25">
      <c r="A17" s="32" t="s">
        <v>38</v>
      </c>
      <c r="B17" s="33"/>
      <c r="C17" s="33"/>
      <c r="D17" s="33"/>
      <c r="E17" s="33"/>
      <c r="F17" s="33"/>
      <c r="G17" s="33"/>
      <c r="H17" s="33"/>
      <c r="I17" t="str">
        <f t="shared" si="0"/>
        <v/>
      </c>
    </row>
    <row r="18" spans="1:10" ht="30" x14ac:dyDescent="0.25">
      <c r="A18" s="49" t="s">
        <v>154</v>
      </c>
      <c r="B18" s="9" t="s">
        <v>37</v>
      </c>
      <c r="C18" s="8">
        <v>915</v>
      </c>
      <c r="D18" s="8">
        <v>295</v>
      </c>
      <c r="E18" s="8">
        <v>268</v>
      </c>
      <c r="F18" s="8">
        <v>225</v>
      </c>
      <c r="G18" s="8">
        <v>239</v>
      </c>
      <c r="H18" s="8">
        <f>SUM(D18:G18)</f>
        <v>1027</v>
      </c>
      <c r="I18">
        <f t="shared" si="0"/>
        <v>1.1224043715846994</v>
      </c>
      <c r="J18" s="31"/>
    </row>
    <row r="19" spans="1:10" x14ac:dyDescent="0.25">
      <c r="A19" s="49" t="s">
        <v>155</v>
      </c>
      <c r="B19" s="9" t="s">
        <v>151</v>
      </c>
      <c r="C19" s="8">
        <v>290</v>
      </c>
      <c r="D19" s="8">
        <v>58</v>
      </c>
      <c r="E19" s="8">
        <v>85</v>
      </c>
      <c r="F19" s="8">
        <v>143</v>
      </c>
      <c r="G19" s="8">
        <v>105</v>
      </c>
      <c r="H19" s="8">
        <f>SUM(D19:G19)</f>
        <v>391</v>
      </c>
      <c r="I19">
        <f t="shared" si="0"/>
        <v>1.3482758620689654</v>
      </c>
    </row>
    <row r="20" spans="1:10" x14ac:dyDescent="0.25">
      <c r="I20" t="str">
        <f t="shared" si="0"/>
        <v/>
      </c>
    </row>
    <row r="21" spans="1:10" x14ac:dyDescent="0.25">
      <c r="A21" s="32" t="s">
        <v>39</v>
      </c>
      <c r="B21" s="33"/>
      <c r="C21" s="33"/>
      <c r="D21" s="33"/>
      <c r="E21" s="33"/>
      <c r="F21" s="33"/>
      <c r="G21" s="33"/>
      <c r="H21" s="33"/>
      <c r="I21" t="str">
        <f t="shared" si="0"/>
        <v/>
      </c>
    </row>
    <row r="22" spans="1:10" ht="27.75" customHeight="1" x14ac:dyDescent="0.25">
      <c r="A22" s="49" t="s">
        <v>156</v>
      </c>
      <c r="B22" s="9" t="s">
        <v>37</v>
      </c>
      <c r="C22" s="8">
        <v>405</v>
      </c>
      <c r="D22" s="8">
        <v>81</v>
      </c>
      <c r="E22" s="8">
        <v>134</v>
      </c>
      <c r="F22" s="8">
        <v>120</v>
      </c>
      <c r="G22" s="8">
        <v>153</v>
      </c>
      <c r="H22" s="8">
        <f>SUM(D22:G22)</f>
        <v>488</v>
      </c>
      <c r="I22">
        <f t="shared" si="0"/>
        <v>1.2049382716049384</v>
      </c>
      <c r="J22" s="31"/>
    </row>
    <row r="23" spans="1:10" ht="15.75" customHeight="1" x14ac:dyDescent="0.25">
      <c r="A23" s="49" t="s">
        <v>157</v>
      </c>
      <c r="B23" s="9" t="s">
        <v>151</v>
      </c>
      <c r="C23" s="8">
        <v>140</v>
      </c>
      <c r="D23" s="8">
        <v>22</v>
      </c>
      <c r="E23" s="8">
        <v>34</v>
      </c>
      <c r="F23" s="8">
        <v>32</v>
      </c>
      <c r="G23" s="8">
        <v>35</v>
      </c>
      <c r="H23" s="7">
        <f>SUM(D23:G23)</f>
        <v>123</v>
      </c>
      <c r="I23">
        <f t="shared" si="0"/>
        <v>0.87857142857142856</v>
      </c>
    </row>
    <row r="24" spans="1:10" x14ac:dyDescent="0.25">
      <c r="I24" t="str">
        <f t="shared" si="0"/>
        <v/>
      </c>
    </row>
    <row r="25" spans="1:10" x14ac:dyDescent="0.25">
      <c r="A25" s="32" t="s">
        <v>280</v>
      </c>
      <c r="B25" s="33"/>
      <c r="C25" s="33"/>
      <c r="D25" s="33"/>
      <c r="E25" s="33"/>
      <c r="F25" s="33"/>
      <c r="G25" s="33"/>
      <c r="H25" s="33"/>
      <c r="I25" t="str">
        <f t="shared" si="0"/>
        <v/>
      </c>
    </row>
    <row r="26" spans="1:10" x14ac:dyDescent="0.25">
      <c r="A26" s="49" t="s">
        <v>158</v>
      </c>
      <c r="B26" s="1" t="s">
        <v>159</v>
      </c>
      <c r="C26" s="8">
        <v>10204</v>
      </c>
      <c r="D26" s="8">
        <v>2700</v>
      </c>
      <c r="E26" s="8">
        <v>3036</v>
      </c>
      <c r="F26" s="8">
        <v>2684</v>
      </c>
      <c r="G26" s="8">
        <v>2837</v>
      </c>
      <c r="H26" s="8">
        <f>SUM(D26:G26)</f>
        <v>11257</v>
      </c>
      <c r="I26">
        <f t="shared" si="0"/>
        <v>1.1031948255586044</v>
      </c>
    </row>
    <row r="27" spans="1:10" x14ac:dyDescent="0.25">
      <c r="A27" s="46"/>
      <c r="B27" s="47"/>
      <c r="C27" s="13"/>
      <c r="D27" s="13"/>
      <c r="E27" s="13"/>
      <c r="F27" s="13"/>
      <c r="G27" s="13"/>
      <c r="H27" s="13"/>
      <c r="I27" t="str">
        <f t="shared" si="0"/>
        <v/>
      </c>
    </row>
    <row r="28" spans="1:10" x14ac:dyDescent="0.25">
      <c r="A28" s="32" t="s">
        <v>136</v>
      </c>
      <c r="B28" s="33"/>
      <c r="C28" s="33"/>
      <c r="D28" s="33"/>
      <c r="E28" s="33"/>
      <c r="F28" s="33"/>
      <c r="G28" s="33"/>
      <c r="H28" s="33"/>
      <c r="I28" t="str">
        <f t="shared" si="0"/>
        <v/>
      </c>
    </row>
    <row r="29" spans="1:10" x14ac:dyDescent="0.25">
      <c r="A29" s="49" t="s">
        <v>158</v>
      </c>
      <c r="B29" s="1" t="s">
        <v>159</v>
      </c>
      <c r="C29" s="8">
        <v>22004</v>
      </c>
      <c r="D29" s="8">
        <v>6623</v>
      </c>
      <c r="E29" s="8">
        <v>7561</v>
      </c>
      <c r="F29" s="8">
        <v>6808</v>
      </c>
      <c r="G29" s="8">
        <v>7498</v>
      </c>
      <c r="H29" s="8">
        <f t="shared" ref="H29" si="1">SUM(D29:G29)</f>
        <v>28490</v>
      </c>
      <c r="I29">
        <f t="shared" si="0"/>
        <v>1.2947645882566805</v>
      </c>
    </row>
    <row r="30" spans="1:10" x14ac:dyDescent="0.25">
      <c r="A30" s="46"/>
      <c r="B30" s="47"/>
      <c r="C30" s="13"/>
      <c r="D30" s="13"/>
      <c r="E30" s="13"/>
      <c r="F30" s="13"/>
      <c r="G30" s="13"/>
      <c r="H30" s="13"/>
      <c r="I30" t="str">
        <f t="shared" si="0"/>
        <v/>
      </c>
    </row>
    <row r="31" spans="1:10" x14ac:dyDescent="0.25">
      <c r="A31" s="44" t="s">
        <v>142</v>
      </c>
      <c r="B31" s="45"/>
      <c r="C31" s="43"/>
      <c r="D31" s="43"/>
      <c r="E31" s="43"/>
      <c r="F31" s="43"/>
      <c r="G31" s="43"/>
      <c r="H31" s="43"/>
      <c r="I31" t="str">
        <f t="shared" si="0"/>
        <v/>
      </c>
    </row>
    <row r="32" spans="1:10" x14ac:dyDescent="0.25">
      <c r="A32" s="49" t="s">
        <v>158</v>
      </c>
      <c r="B32" s="1" t="s">
        <v>159</v>
      </c>
      <c r="C32" s="8">
        <v>7904</v>
      </c>
      <c r="D32" s="8">
        <v>2293</v>
      </c>
      <c r="E32" s="8">
        <v>2440</v>
      </c>
      <c r="F32" s="8">
        <v>2635</v>
      </c>
      <c r="G32" s="8">
        <v>2850</v>
      </c>
      <c r="H32" s="8">
        <f t="shared" ref="H32" si="2">SUM(D32:G32)</f>
        <v>10218</v>
      </c>
      <c r="I32">
        <f t="shared" si="0"/>
        <v>1.2927631578947369</v>
      </c>
    </row>
    <row r="33" spans="1:9" x14ac:dyDescent="0.25">
      <c r="A33" s="46"/>
      <c r="B33" s="47"/>
      <c r="C33" s="13"/>
      <c r="D33" s="13"/>
      <c r="E33" s="13"/>
      <c r="F33" s="13"/>
      <c r="G33" s="13"/>
      <c r="H33" s="13"/>
      <c r="I33" t="str">
        <f t="shared" si="0"/>
        <v/>
      </c>
    </row>
    <row r="34" spans="1:9" x14ac:dyDescent="0.25">
      <c r="A34" s="44" t="s">
        <v>145</v>
      </c>
      <c r="B34" s="45"/>
      <c r="C34" s="43"/>
      <c r="D34" s="43"/>
      <c r="E34" s="43"/>
      <c r="F34" s="43"/>
      <c r="G34" s="43"/>
      <c r="H34" s="43"/>
      <c r="I34" t="str">
        <f t="shared" si="0"/>
        <v/>
      </c>
    </row>
    <row r="35" spans="1:9" x14ac:dyDescent="0.25">
      <c r="A35" s="49" t="s">
        <v>158</v>
      </c>
      <c r="B35" s="1" t="s">
        <v>159</v>
      </c>
      <c r="C35" s="8">
        <v>5254</v>
      </c>
      <c r="D35" s="8">
        <v>1121</v>
      </c>
      <c r="E35" s="8">
        <v>1525</v>
      </c>
      <c r="F35" s="8">
        <v>1474</v>
      </c>
      <c r="G35" s="8">
        <v>1385</v>
      </c>
      <c r="H35" s="8">
        <f t="shared" ref="H35" si="3">SUM(D35:G35)</f>
        <v>5505</v>
      </c>
      <c r="I35">
        <f t="shared" si="0"/>
        <v>1.0477731252379139</v>
      </c>
    </row>
    <row r="36" spans="1:9" x14ac:dyDescent="0.25">
      <c r="A36" s="46"/>
      <c r="B36" s="47"/>
      <c r="C36" s="13"/>
      <c r="D36" s="13"/>
      <c r="E36" s="13"/>
      <c r="F36" s="13"/>
      <c r="G36" s="13"/>
      <c r="H36" s="13"/>
      <c r="I36" t="str">
        <f t="shared" si="0"/>
        <v/>
      </c>
    </row>
    <row r="37" spans="1:9" x14ac:dyDescent="0.25">
      <c r="A37" s="44" t="s">
        <v>139</v>
      </c>
      <c r="B37" s="45"/>
      <c r="C37" s="43"/>
      <c r="D37" s="43"/>
      <c r="E37" s="43"/>
      <c r="F37" s="43"/>
      <c r="G37" s="43"/>
      <c r="H37" s="43"/>
      <c r="I37" t="str">
        <f t="shared" si="0"/>
        <v/>
      </c>
    </row>
    <row r="38" spans="1:9" x14ac:dyDescent="0.25">
      <c r="A38" s="49" t="s">
        <v>158</v>
      </c>
      <c r="B38" s="1" t="s">
        <v>159</v>
      </c>
      <c r="C38" s="8">
        <v>2389</v>
      </c>
      <c r="D38" s="8">
        <v>805</v>
      </c>
      <c r="E38" s="8">
        <v>869</v>
      </c>
      <c r="F38" s="8">
        <v>950</v>
      </c>
      <c r="G38" s="8">
        <v>1133</v>
      </c>
      <c r="H38" s="8">
        <f t="shared" ref="H38" si="4">SUM(D38:G38)</f>
        <v>3757</v>
      </c>
      <c r="I38">
        <f t="shared" si="0"/>
        <v>1.5726245290916701</v>
      </c>
    </row>
    <row r="39" spans="1:9" x14ac:dyDescent="0.25">
      <c r="A39" s="65"/>
      <c r="B39" s="12"/>
      <c r="C39" s="13"/>
      <c r="D39" s="13"/>
      <c r="E39" s="13"/>
      <c r="F39" s="13"/>
      <c r="G39" s="13"/>
      <c r="H39" s="13"/>
      <c r="I39" t="str">
        <f t="shared" si="0"/>
        <v/>
      </c>
    </row>
    <row r="40" spans="1:9" x14ac:dyDescent="0.25">
      <c r="A40" s="44" t="s">
        <v>306</v>
      </c>
      <c r="B40" s="45"/>
      <c r="C40" s="43"/>
      <c r="D40" s="43"/>
      <c r="E40" s="43"/>
      <c r="F40" s="43"/>
      <c r="G40" s="43"/>
      <c r="H40" s="43"/>
      <c r="I40" t="str">
        <f t="shared" si="0"/>
        <v/>
      </c>
    </row>
    <row r="41" spans="1:9" x14ac:dyDescent="0.25">
      <c r="A41" s="49" t="s">
        <v>158</v>
      </c>
      <c r="B41" s="1" t="s">
        <v>159</v>
      </c>
      <c r="C41" s="8">
        <v>20920</v>
      </c>
      <c r="D41" s="8">
        <v>0</v>
      </c>
      <c r="E41" s="8">
        <v>5389</v>
      </c>
      <c r="F41" s="8">
        <v>5829</v>
      </c>
      <c r="G41" s="8">
        <v>5550</v>
      </c>
      <c r="H41" s="8">
        <f t="shared" ref="H41" si="5">SUM(D41:G41)</f>
        <v>16768</v>
      </c>
      <c r="I41">
        <f t="shared" si="0"/>
        <v>0.80152963671128108</v>
      </c>
    </row>
    <row r="42" spans="1:9" x14ac:dyDescent="0.25">
      <c r="A42" s="46"/>
      <c r="B42" s="47"/>
      <c r="C42" s="13"/>
      <c r="D42" s="13"/>
      <c r="E42" s="13"/>
      <c r="F42" s="13"/>
      <c r="G42" s="13"/>
      <c r="H42" s="13"/>
      <c r="I42" t="str">
        <f t="shared" si="0"/>
        <v/>
      </c>
    </row>
    <row r="43" spans="1:9" x14ac:dyDescent="0.25">
      <c r="A43" s="32" t="s">
        <v>337</v>
      </c>
      <c r="B43" s="33"/>
      <c r="C43" s="33"/>
      <c r="D43" s="33"/>
      <c r="E43" s="33"/>
      <c r="F43" s="33"/>
      <c r="G43" s="33"/>
      <c r="H43" s="33"/>
      <c r="I43" t="str">
        <f t="shared" si="0"/>
        <v/>
      </c>
    </row>
    <row r="44" spans="1:9" ht="24.75" customHeight="1" x14ac:dyDescent="0.25">
      <c r="A44" s="49" t="s">
        <v>162</v>
      </c>
      <c r="B44" s="50" t="s">
        <v>160</v>
      </c>
      <c r="C44" s="8">
        <v>14240</v>
      </c>
      <c r="D44" s="8">
        <v>3774</v>
      </c>
      <c r="E44" s="8">
        <v>4909</v>
      </c>
      <c r="F44" s="8">
        <v>3211</v>
      </c>
      <c r="G44" s="8">
        <v>3738</v>
      </c>
      <c r="H44" s="8">
        <f>SUM(D44:G44)</f>
        <v>15632</v>
      </c>
      <c r="I44">
        <f t="shared" si="0"/>
        <v>1.097752808988764</v>
      </c>
    </row>
    <row r="45" spans="1:9" x14ac:dyDescent="0.25">
      <c r="I45" t="str">
        <f t="shared" si="0"/>
        <v/>
      </c>
    </row>
    <row r="46" spans="1:9" x14ac:dyDescent="0.25">
      <c r="A46" s="32" t="s">
        <v>336</v>
      </c>
      <c r="B46" s="33"/>
      <c r="C46" s="33"/>
      <c r="D46" s="33"/>
      <c r="E46" s="33"/>
      <c r="F46" s="33"/>
      <c r="G46" s="33"/>
      <c r="H46" s="33"/>
      <c r="I46" t="str">
        <f t="shared" si="0"/>
        <v/>
      </c>
    </row>
    <row r="47" spans="1:9" x14ac:dyDescent="0.25">
      <c r="A47" s="49" t="s">
        <v>161</v>
      </c>
      <c r="B47" s="1" t="s">
        <v>159</v>
      </c>
      <c r="C47" s="8">
        <v>900</v>
      </c>
      <c r="D47" s="8">
        <v>206</v>
      </c>
      <c r="E47" s="8">
        <v>288</v>
      </c>
      <c r="F47" s="8">
        <v>253</v>
      </c>
      <c r="G47" s="8">
        <v>280</v>
      </c>
      <c r="H47" s="8">
        <f>SUM(D47:G47)</f>
        <v>1027</v>
      </c>
      <c r="I47">
        <f t="shared" si="0"/>
        <v>1.1411111111111112</v>
      </c>
    </row>
    <row r="48" spans="1:9" ht="23.25" x14ac:dyDescent="0.25">
      <c r="A48" s="49" t="s">
        <v>163</v>
      </c>
      <c r="B48" s="50" t="s">
        <v>160</v>
      </c>
      <c r="C48" s="8">
        <v>8500</v>
      </c>
      <c r="D48" s="8">
        <v>1810</v>
      </c>
      <c r="E48" s="8">
        <v>2796</v>
      </c>
      <c r="F48" s="8">
        <v>2305</v>
      </c>
      <c r="G48" s="8">
        <v>2449</v>
      </c>
      <c r="H48" s="8">
        <f>SUM(D48:G48)</f>
        <v>9360</v>
      </c>
      <c r="I48">
        <f t="shared" si="0"/>
        <v>1.1011764705882352</v>
      </c>
    </row>
    <row r="49" spans="1:9" x14ac:dyDescent="0.25">
      <c r="I49" t="str">
        <f t="shared" si="0"/>
        <v/>
      </c>
    </row>
    <row r="50" spans="1:9" x14ac:dyDescent="0.25">
      <c r="A50" s="32" t="s">
        <v>335</v>
      </c>
      <c r="B50" s="33"/>
      <c r="C50" s="33"/>
      <c r="D50" s="33"/>
      <c r="E50" s="33"/>
      <c r="F50" s="33"/>
      <c r="G50" s="33"/>
      <c r="H50" s="33"/>
      <c r="I50" t="str">
        <f t="shared" si="0"/>
        <v/>
      </c>
    </row>
    <row r="51" spans="1:9" x14ac:dyDescent="0.25">
      <c r="A51" s="49" t="s">
        <v>161</v>
      </c>
      <c r="B51" s="1" t="s">
        <v>159</v>
      </c>
      <c r="C51" s="8">
        <v>500</v>
      </c>
      <c r="D51" s="8">
        <v>123</v>
      </c>
      <c r="E51" s="8">
        <v>124</v>
      </c>
      <c r="F51" s="8">
        <v>124</v>
      </c>
      <c r="G51" s="8">
        <v>114</v>
      </c>
      <c r="H51" s="8">
        <f>SUM(D51:G51)</f>
        <v>485</v>
      </c>
      <c r="I51">
        <f t="shared" si="0"/>
        <v>0.97</v>
      </c>
    </row>
    <row r="52" spans="1:9" ht="23.25" x14ac:dyDescent="0.25">
      <c r="A52" s="49" t="s">
        <v>163</v>
      </c>
      <c r="B52" s="50" t="s">
        <v>160</v>
      </c>
      <c r="C52" s="8">
        <v>1116</v>
      </c>
      <c r="D52" s="8">
        <v>277</v>
      </c>
      <c r="E52" s="8">
        <v>275</v>
      </c>
      <c r="F52" s="8">
        <v>288</v>
      </c>
      <c r="G52" s="8">
        <v>271</v>
      </c>
      <c r="H52" s="8">
        <f>SUM(D52:G52)</f>
        <v>1111</v>
      </c>
      <c r="I52">
        <f t="shared" si="0"/>
        <v>0.99551971326164879</v>
      </c>
    </row>
    <row r="53" spans="1:9" x14ac:dyDescent="0.25">
      <c r="A53" s="65"/>
      <c r="B53" s="67"/>
      <c r="C53" s="13"/>
      <c r="D53" s="13"/>
      <c r="E53" s="13"/>
      <c r="F53" s="13"/>
      <c r="G53" s="13"/>
      <c r="H53" s="13"/>
      <c r="I53" t="str">
        <f t="shared" si="0"/>
        <v/>
      </c>
    </row>
    <row r="54" spans="1:9" x14ac:dyDescent="0.25">
      <c r="A54" s="32" t="s">
        <v>297</v>
      </c>
      <c r="B54" s="33"/>
      <c r="C54" s="33"/>
      <c r="D54" s="33"/>
      <c r="E54" s="33"/>
      <c r="F54" s="33"/>
      <c r="G54" s="33"/>
      <c r="H54" s="33"/>
      <c r="I54" t="str">
        <f t="shared" si="0"/>
        <v/>
      </c>
    </row>
    <row r="55" spans="1:9" ht="26.25" x14ac:dyDescent="0.25">
      <c r="A55" s="69" t="s">
        <v>332</v>
      </c>
      <c r="B55" s="55" t="s">
        <v>302</v>
      </c>
      <c r="C55" s="8">
        <v>1383</v>
      </c>
      <c r="D55" s="8">
        <v>318</v>
      </c>
      <c r="E55" s="8">
        <v>409</v>
      </c>
      <c r="F55" s="8">
        <v>478</v>
      </c>
      <c r="G55" s="8">
        <v>632</v>
      </c>
      <c r="H55" s="8">
        <f>SUM(D55:G55)</f>
        <v>1837</v>
      </c>
      <c r="I55">
        <f t="shared" si="0"/>
        <v>1.3282718727404195</v>
      </c>
    </row>
    <row r="56" spans="1:9" x14ac:dyDescent="0.25">
      <c r="A56" s="65"/>
      <c r="B56" s="67"/>
      <c r="C56" s="13"/>
      <c r="D56" s="13"/>
      <c r="E56" s="13"/>
      <c r="F56" s="13"/>
      <c r="G56" s="13"/>
      <c r="H56" s="13"/>
      <c r="I56" t="str">
        <f t="shared" si="0"/>
        <v/>
      </c>
    </row>
    <row r="57" spans="1:9" x14ac:dyDescent="0.25">
      <c r="A57" s="32" t="s">
        <v>298</v>
      </c>
      <c r="B57" s="33"/>
      <c r="C57" s="33"/>
      <c r="D57" s="33"/>
      <c r="E57" s="33"/>
      <c r="F57" s="33"/>
      <c r="G57" s="33"/>
      <c r="H57" s="33"/>
      <c r="I57" t="str">
        <f t="shared" si="0"/>
        <v/>
      </c>
    </row>
    <row r="58" spans="1:9" ht="26.25" x14ac:dyDescent="0.25">
      <c r="A58" s="69" t="s">
        <v>332</v>
      </c>
      <c r="B58" s="55" t="s">
        <v>302</v>
      </c>
      <c r="C58" s="8">
        <v>102</v>
      </c>
      <c r="D58" s="8">
        <v>0</v>
      </c>
      <c r="E58" s="8">
        <v>12</v>
      </c>
      <c r="F58" s="8">
        <v>18</v>
      </c>
      <c r="G58" s="8">
        <v>45</v>
      </c>
      <c r="H58" s="8">
        <f>SUM(D58:G58)</f>
        <v>75</v>
      </c>
      <c r="I58">
        <f t="shared" si="0"/>
        <v>0.73529411764705888</v>
      </c>
    </row>
    <row r="59" spans="1:9" x14ac:dyDescent="0.25">
      <c r="A59" s="66"/>
      <c r="B59" s="68"/>
      <c r="C59" s="13"/>
      <c r="D59" s="13"/>
      <c r="E59" s="13"/>
      <c r="F59" s="13"/>
      <c r="G59" s="13"/>
      <c r="H59" s="13"/>
    </row>
    <row r="60" spans="1:9" x14ac:dyDescent="0.25">
      <c r="A60" s="32" t="s">
        <v>320</v>
      </c>
      <c r="B60" s="33"/>
      <c r="C60" s="33"/>
      <c r="D60" s="33"/>
      <c r="E60" s="33"/>
      <c r="F60" s="33"/>
      <c r="G60" s="33"/>
      <c r="H60" s="33"/>
    </row>
    <row r="61" spans="1:9" x14ac:dyDescent="0.25">
      <c r="A61" s="49" t="s">
        <v>327</v>
      </c>
      <c r="B61" s="9" t="s">
        <v>321</v>
      </c>
      <c r="C61" s="8">
        <v>2276</v>
      </c>
      <c r="D61" s="8"/>
      <c r="E61" s="8"/>
      <c r="F61" s="8">
        <v>2360</v>
      </c>
      <c r="G61" s="8">
        <v>334</v>
      </c>
      <c r="H61" s="8">
        <f>SUM(D61:G61)</f>
        <v>2694</v>
      </c>
      <c r="I61">
        <f t="shared" si="0"/>
        <v>1.1836555360281196</v>
      </c>
    </row>
    <row r="62" spans="1:9" ht="30" x14ac:dyDescent="0.25">
      <c r="A62" s="49" t="s">
        <v>328</v>
      </c>
      <c r="B62" s="9" t="s">
        <v>322</v>
      </c>
      <c r="C62" s="8">
        <v>1263</v>
      </c>
      <c r="D62" s="8"/>
      <c r="E62" s="8"/>
      <c r="F62" s="8">
        <v>982</v>
      </c>
      <c r="G62" s="8">
        <v>490</v>
      </c>
      <c r="H62" s="8">
        <f t="shared" ref="H62:H65" si="6">SUM(D62:G62)</f>
        <v>1472</v>
      </c>
      <c r="I62">
        <f t="shared" si="0"/>
        <v>1.1654790182106096</v>
      </c>
    </row>
    <row r="63" spans="1:9" ht="30" x14ac:dyDescent="0.25">
      <c r="A63" s="49" t="s">
        <v>329</v>
      </c>
      <c r="B63" s="9" t="s">
        <v>322</v>
      </c>
      <c r="C63" s="8">
        <v>10</v>
      </c>
      <c r="D63" s="8"/>
      <c r="E63" s="8"/>
      <c r="F63" s="8">
        <v>0</v>
      </c>
      <c r="G63" s="8">
        <v>6</v>
      </c>
      <c r="H63" s="8">
        <f t="shared" si="6"/>
        <v>6</v>
      </c>
      <c r="I63">
        <f t="shared" si="0"/>
        <v>0.6</v>
      </c>
    </row>
    <row r="64" spans="1:9" x14ac:dyDescent="0.25">
      <c r="A64" s="49" t="s">
        <v>330</v>
      </c>
      <c r="B64" s="10" t="s">
        <v>323</v>
      </c>
      <c r="C64" s="8">
        <v>2964</v>
      </c>
      <c r="D64" s="8"/>
      <c r="E64" s="8"/>
      <c r="F64" s="8">
        <v>2306</v>
      </c>
      <c r="G64" s="8">
        <v>1318</v>
      </c>
      <c r="H64" s="8">
        <f t="shared" si="6"/>
        <v>3624</v>
      </c>
      <c r="I64">
        <f t="shared" si="0"/>
        <v>1.2226720647773279</v>
      </c>
    </row>
    <row r="65" spans="1:9" ht="30" x14ac:dyDescent="0.25">
      <c r="A65" s="49" t="s">
        <v>331</v>
      </c>
      <c r="B65" s="10" t="s">
        <v>324</v>
      </c>
      <c r="C65" s="8">
        <v>2357</v>
      </c>
      <c r="D65" s="8"/>
      <c r="E65" s="8"/>
      <c r="F65" s="8">
        <v>1988</v>
      </c>
      <c r="G65" s="8">
        <v>1523</v>
      </c>
      <c r="H65" s="8">
        <f t="shared" si="6"/>
        <v>3511</v>
      </c>
      <c r="I65">
        <f t="shared" si="0"/>
        <v>1.4896054306321596</v>
      </c>
    </row>
    <row r="66" spans="1:9" x14ac:dyDescent="0.25">
      <c r="A66" s="66"/>
      <c r="B66" s="68"/>
      <c r="C66" s="13"/>
      <c r="D66" s="13"/>
      <c r="E66" s="13"/>
      <c r="F66" s="13"/>
      <c r="G66" s="13"/>
      <c r="H66" s="13"/>
    </row>
    <row r="67" spans="1:9" x14ac:dyDescent="0.25">
      <c r="A67" s="32" t="s">
        <v>325</v>
      </c>
      <c r="B67" s="33"/>
      <c r="C67" s="33"/>
      <c r="D67" s="33"/>
      <c r="E67" s="33"/>
      <c r="F67" s="33"/>
      <c r="G67" s="33"/>
      <c r="H67" s="33"/>
    </row>
    <row r="68" spans="1:9" x14ac:dyDescent="0.25">
      <c r="A68" s="49" t="s">
        <v>327</v>
      </c>
      <c r="B68" s="9" t="s">
        <v>321</v>
      </c>
      <c r="C68" s="8">
        <v>650</v>
      </c>
      <c r="D68" s="8"/>
      <c r="E68" s="8"/>
      <c r="F68" s="8">
        <v>1327</v>
      </c>
      <c r="G68" s="8">
        <v>447</v>
      </c>
      <c r="H68" s="8">
        <f t="shared" ref="H68:H72" si="7">SUM(D68:G68)</f>
        <v>1774</v>
      </c>
      <c r="I68">
        <f t="shared" si="0"/>
        <v>2.7292307692307691</v>
      </c>
    </row>
    <row r="69" spans="1:9" ht="30" x14ac:dyDescent="0.25">
      <c r="A69" s="49" t="s">
        <v>328</v>
      </c>
      <c r="B69" s="9" t="s">
        <v>322</v>
      </c>
      <c r="C69" s="8">
        <v>1087</v>
      </c>
      <c r="D69" s="8"/>
      <c r="E69" s="8"/>
      <c r="F69" s="8">
        <v>551</v>
      </c>
      <c r="G69" s="8">
        <v>558</v>
      </c>
      <c r="H69" s="8">
        <f t="shared" si="7"/>
        <v>1109</v>
      </c>
      <c r="I69">
        <f t="shared" si="0"/>
        <v>1.0202391904323826</v>
      </c>
    </row>
    <row r="70" spans="1:9" ht="30" x14ac:dyDescent="0.25">
      <c r="A70" s="49" t="s">
        <v>329</v>
      </c>
      <c r="B70" s="9" t="s">
        <v>322</v>
      </c>
      <c r="C70" s="8">
        <v>13</v>
      </c>
      <c r="D70" s="8"/>
      <c r="E70" s="8"/>
      <c r="F70" s="8">
        <v>2</v>
      </c>
      <c r="G70" s="8">
        <v>9</v>
      </c>
      <c r="H70" s="8">
        <f t="shared" si="7"/>
        <v>11</v>
      </c>
      <c r="I70">
        <f t="shared" si="0"/>
        <v>0.84615384615384615</v>
      </c>
    </row>
    <row r="71" spans="1:9" x14ac:dyDescent="0.25">
      <c r="A71" s="49" t="s">
        <v>330</v>
      </c>
      <c r="B71" s="10" t="s">
        <v>323</v>
      </c>
      <c r="C71" s="8">
        <v>2293</v>
      </c>
      <c r="D71" s="8"/>
      <c r="E71" s="8"/>
      <c r="F71" s="8">
        <v>1195</v>
      </c>
      <c r="G71" s="8">
        <v>1399</v>
      </c>
      <c r="H71" s="8">
        <f t="shared" si="7"/>
        <v>2594</v>
      </c>
      <c r="I71">
        <f t="shared" si="0"/>
        <v>1.1312690798081118</v>
      </c>
    </row>
    <row r="72" spans="1:9" ht="30" x14ac:dyDescent="0.25">
      <c r="A72" s="49" t="s">
        <v>331</v>
      </c>
      <c r="B72" s="10" t="s">
        <v>324</v>
      </c>
      <c r="C72" s="8">
        <v>2378</v>
      </c>
      <c r="D72" s="8"/>
      <c r="E72" s="8"/>
      <c r="F72" s="8">
        <v>1665</v>
      </c>
      <c r="G72" s="8">
        <v>2093</v>
      </c>
      <c r="H72" s="8">
        <f t="shared" si="7"/>
        <v>3758</v>
      </c>
      <c r="I72">
        <f t="shared" si="0"/>
        <v>1.5803195962994112</v>
      </c>
    </row>
    <row r="73" spans="1:9" x14ac:dyDescent="0.25">
      <c r="A73" s="66"/>
      <c r="B73" s="68"/>
      <c r="C73" s="13"/>
      <c r="D73" s="13"/>
      <c r="E73" s="13"/>
      <c r="F73" s="13"/>
      <c r="G73" s="13"/>
      <c r="H73" s="13"/>
    </row>
    <row r="74" spans="1:9" x14ac:dyDescent="0.25">
      <c r="A74" s="32" t="s">
        <v>326</v>
      </c>
      <c r="B74" s="33"/>
      <c r="C74" s="33"/>
      <c r="D74" s="33"/>
      <c r="E74" s="33"/>
      <c r="F74" s="33"/>
      <c r="G74" s="33"/>
      <c r="H74" s="33"/>
    </row>
    <row r="75" spans="1:9" x14ac:dyDescent="0.25">
      <c r="A75" s="49" t="s">
        <v>327</v>
      </c>
      <c r="B75" s="9" t="s">
        <v>321</v>
      </c>
      <c r="C75" s="8">
        <v>1385</v>
      </c>
      <c r="D75" s="8"/>
      <c r="E75" s="8"/>
      <c r="F75" s="8">
        <v>865</v>
      </c>
      <c r="G75" s="8">
        <v>909</v>
      </c>
      <c r="H75" s="8">
        <f t="shared" ref="H75:H79" si="8">SUM(D75:G75)</f>
        <v>1774</v>
      </c>
      <c r="I75">
        <f t="shared" si="0"/>
        <v>1.2808664259927798</v>
      </c>
    </row>
    <row r="76" spans="1:9" ht="30" x14ac:dyDescent="0.25">
      <c r="A76" s="49" t="s">
        <v>328</v>
      </c>
      <c r="B76" s="9" t="s">
        <v>322</v>
      </c>
      <c r="C76" s="8">
        <v>219</v>
      </c>
      <c r="D76" s="8"/>
      <c r="E76" s="8"/>
      <c r="F76" s="8">
        <v>704</v>
      </c>
      <c r="G76" s="8">
        <v>114</v>
      </c>
      <c r="H76" s="8">
        <f t="shared" si="8"/>
        <v>818</v>
      </c>
      <c r="I76">
        <f t="shared" si="0"/>
        <v>3.7351598173515983</v>
      </c>
    </row>
    <row r="77" spans="1:9" ht="30" x14ac:dyDescent="0.25">
      <c r="A77" s="49" t="s">
        <v>329</v>
      </c>
      <c r="B77" s="9" t="s">
        <v>322</v>
      </c>
      <c r="C77" s="8">
        <v>5</v>
      </c>
      <c r="D77" s="8"/>
      <c r="E77" s="8"/>
      <c r="F77" s="8">
        <v>0</v>
      </c>
      <c r="G77" s="8">
        <v>23</v>
      </c>
      <c r="H77" s="8">
        <f t="shared" si="8"/>
        <v>23</v>
      </c>
      <c r="I77">
        <f t="shared" si="0"/>
        <v>4.5999999999999996</v>
      </c>
    </row>
    <row r="78" spans="1:9" x14ac:dyDescent="0.25">
      <c r="A78" s="49" t="s">
        <v>330</v>
      </c>
      <c r="B78" s="10" t="s">
        <v>323</v>
      </c>
      <c r="C78" s="8">
        <v>2362</v>
      </c>
      <c r="D78" s="8"/>
      <c r="E78" s="8"/>
      <c r="F78" s="8">
        <v>1422</v>
      </c>
      <c r="G78" s="8">
        <v>2973</v>
      </c>
      <c r="H78" s="8">
        <f t="shared" si="8"/>
        <v>4395</v>
      </c>
      <c r="I78">
        <f t="shared" si="0"/>
        <v>1.8607112616426758</v>
      </c>
    </row>
    <row r="79" spans="1:9" ht="30" x14ac:dyDescent="0.25">
      <c r="A79" s="49" t="s">
        <v>331</v>
      </c>
      <c r="B79" s="10" t="s">
        <v>324</v>
      </c>
      <c r="C79" s="8">
        <v>1007</v>
      </c>
      <c r="D79" s="8"/>
      <c r="E79" s="8"/>
      <c r="F79" s="8">
        <v>630</v>
      </c>
      <c r="G79" s="8">
        <v>841</v>
      </c>
      <c r="H79" s="8">
        <f t="shared" si="8"/>
        <v>1471</v>
      </c>
      <c r="I79">
        <f t="shared" si="0"/>
        <v>1.4607745779543198</v>
      </c>
    </row>
    <row r="80" spans="1:9" x14ac:dyDescent="0.25">
      <c r="A80" s="66"/>
      <c r="B80" s="68"/>
      <c r="C80" s="13"/>
      <c r="D80" s="13"/>
      <c r="E80" s="13"/>
      <c r="F80" s="13"/>
      <c r="G80" s="13"/>
      <c r="H80" s="13"/>
    </row>
    <row r="81" spans="1:10" x14ac:dyDescent="0.25">
      <c r="A81" s="46"/>
      <c r="B81" s="47"/>
      <c r="C81" s="13"/>
      <c r="D81" s="13"/>
      <c r="E81" s="13"/>
      <c r="F81" s="13"/>
      <c r="G81" s="13"/>
      <c r="H81" s="13"/>
      <c r="I81" t="str">
        <f t="shared" si="0"/>
        <v/>
      </c>
    </row>
    <row r="82" spans="1:10" x14ac:dyDescent="0.25">
      <c r="A82" s="40" t="s">
        <v>9</v>
      </c>
      <c r="I82" t="str">
        <f t="shared" si="0"/>
        <v/>
      </c>
    </row>
    <row r="83" spans="1:10" x14ac:dyDescent="0.25">
      <c r="A83" s="32" t="s">
        <v>43</v>
      </c>
      <c r="B83" s="33"/>
      <c r="C83" s="33"/>
      <c r="D83" s="33"/>
      <c r="E83" s="33"/>
      <c r="F83" s="33"/>
      <c r="G83" s="33"/>
      <c r="H83" s="33"/>
      <c r="I83" t="str">
        <f t="shared" si="0"/>
        <v/>
      </c>
    </row>
    <row r="84" spans="1:10" ht="39" customHeight="1" x14ac:dyDescent="0.25">
      <c r="A84" s="48" t="s">
        <v>164</v>
      </c>
      <c r="B84" s="51" t="s">
        <v>166</v>
      </c>
      <c r="C84" s="8">
        <v>8853</v>
      </c>
      <c r="D84" s="8">
        <v>1455</v>
      </c>
      <c r="E84" s="8">
        <v>2189</v>
      </c>
      <c r="F84" s="8">
        <v>1386</v>
      </c>
      <c r="G84" s="8">
        <v>1559</v>
      </c>
      <c r="H84" s="8">
        <f>SUM(D84:G84)</f>
        <v>6589</v>
      </c>
      <c r="I84">
        <f t="shared" si="0"/>
        <v>0.74426747995029929</v>
      </c>
    </row>
    <row r="85" spans="1:10" ht="30.75" customHeight="1" x14ac:dyDescent="0.25">
      <c r="A85" s="48" t="s">
        <v>165</v>
      </c>
      <c r="B85" s="50" t="s">
        <v>167</v>
      </c>
      <c r="C85" s="8">
        <v>190</v>
      </c>
      <c r="D85" s="8">
        <v>26</v>
      </c>
      <c r="E85" s="8">
        <v>35</v>
      </c>
      <c r="F85" s="8">
        <v>37</v>
      </c>
      <c r="G85" s="8">
        <v>16</v>
      </c>
      <c r="H85" s="8">
        <f>SUM(D85:G85)</f>
        <v>114</v>
      </c>
      <c r="I85">
        <f t="shared" si="0"/>
        <v>0.6</v>
      </c>
    </row>
    <row r="86" spans="1:10" x14ac:dyDescent="0.25">
      <c r="I86" t="str">
        <f t="shared" si="0"/>
        <v/>
      </c>
    </row>
    <row r="87" spans="1:10" x14ac:dyDescent="0.25">
      <c r="A87" s="32" t="s">
        <v>44</v>
      </c>
      <c r="B87" s="33"/>
      <c r="C87" s="33"/>
      <c r="D87" s="33"/>
      <c r="E87" s="33"/>
      <c r="F87" s="33"/>
      <c r="G87" s="33"/>
      <c r="H87" s="33"/>
      <c r="I87" t="str">
        <f t="shared" si="0"/>
        <v/>
      </c>
    </row>
    <row r="88" spans="1:10" x14ac:dyDescent="0.25">
      <c r="A88" s="49" t="s">
        <v>169</v>
      </c>
      <c r="B88" s="50" t="s">
        <v>168</v>
      </c>
      <c r="C88" s="8">
        <v>6</v>
      </c>
      <c r="D88" s="8">
        <v>2</v>
      </c>
      <c r="E88" s="8">
        <v>1</v>
      </c>
      <c r="F88" s="8">
        <v>2</v>
      </c>
      <c r="G88" s="8">
        <v>1</v>
      </c>
      <c r="H88" s="8">
        <f>SUM(D88:G88)</f>
        <v>6</v>
      </c>
      <c r="I88">
        <f t="shared" si="0"/>
        <v>1</v>
      </c>
    </row>
    <row r="89" spans="1:10" ht="30" customHeight="1" x14ac:dyDescent="0.25">
      <c r="A89" s="48" t="s">
        <v>170</v>
      </c>
      <c r="B89" s="50" t="s">
        <v>10</v>
      </c>
      <c r="C89" s="8">
        <v>4</v>
      </c>
      <c r="D89" s="8">
        <v>0</v>
      </c>
      <c r="E89" s="8">
        <v>0</v>
      </c>
      <c r="F89" s="8">
        <v>2</v>
      </c>
      <c r="G89" s="8">
        <v>2</v>
      </c>
      <c r="H89" s="8">
        <f>SUM(D89:G89)</f>
        <v>4</v>
      </c>
      <c r="I89">
        <f t="shared" si="0"/>
        <v>1</v>
      </c>
    </row>
    <row r="90" spans="1:10" ht="29.25" customHeight="1" x14ac:dyDescent="0.25">
      <c r="A90" s="48" t="s">
        <v>171</v>
      </c>
      <c r="B90" s="50" t="s">
        <v>173</v>
      </c>
      <c r="C90" s="8">
        <v>45</v>
      </c>
      <c r="D90" s="8">
        <v>11</v>
      </c>
      <c r="E90" s="8">
        <v>26</v>
      </c>
      <c r="F90" s="8">
        <v>6</v>
      </c>
      <c r="G90" s="8">
        <v>7</v>
      </c>
      <c r="H90" s="8">
        <f>SUM(D90:G90)</f>
        <v>50</v>
      </c>
      <c r="I90">
        <f t="shared" si="0"/>
        <v>1.1111111111111112</v>
      </c>
      <c r="J90" s="30"/>
    </row>
    <row r="91" spans="1:10" ht="31.5" customHeight="1" x14ac:dyDescent="0.25">
      <c r="A91" s="48" t="s">
        <v>172</v>
      </c>
      <c r="B91" s="50" t="s">
        <v>174</v>
      </c>
      <c r="C91" s="8">
        <v>45</v>
      </c>
      <c r="D91" s="8">
        <v>21</v>
      </c>
      <c r="E91" s="8">
        <v>9</v>
      </c>
      <c r="F91" s="8">
        <v>9</v>
      </c>
      <c r="G91" s="8">
        <v>9</v>
      </c>
      <c r="H91" s="8">
        <f>SUM(D91:G91)</f>
        <v>48</v>
      </c>
      <c r="I91">
        <f t="shared" si="0"/>
        <v>1.0666666666666667</v>
      </c>
    </row>
    <row r="92" spans="1:10" x14ac:dyDescent="0.25">
      <c r="I92" t="str">
        <f t="shared" si="0"/>
        <v/>
      </c>
    </row>
    <row r="93" spans="1:10" x14ac:dyDescent="0.25">
      <c r="A93" s="32" t="s">
        <v>45</v>
      </c>
      <c r="B93" s="33"/>
      <c r="C93" s="33"/>
      <c r="D93" s="33"/>
      <c r="E93" s="33"/>
      <c r="F93" s="33"/>
      <c r="G93" s="33"/>
      <c r="H93" s="33"/>
      <c r="I93" t="str">
        <f t="shared" si="0"/>
        <v/>
      </c>
    </row>
    <row r="94" spans="1:10" ht="18.75" customHeight="1" x14ac:dyDescent="0.25">
      <c r="A94" s="49" t="s">
        <v>177</v>
      </c>
      <c r="B94" s="50" t="s">
        <v>175</v>
      </c>
      <c r="C94" s="8">
        <v>16000</v>
      </c>
      <c r="D94" s="8">
        <v>4516</v>
      </c>
      <c r="E94" s="8">
        <v>5112</v>
      </c>
      <c r="F94" s="8">
        <v>5300</v>
      </c>
      <c r="G94" s="8">
        <v>4675</v>
      </c>
      <c r="H94" s="8">
        <f>SUM(D94:G94)</f>
        <v>19603</v>
      </c>
      <c r="I94">
        <f t="shared" si="0"/>
        <v>1.2251875000000001</v>
      </c>
    </row>
    <row r="95" spans="1:10" ht="18.75" customHeight="1" x14ac:dyDescent="0.25">
      <c r="A95" s="65"/>
      <c r="B95" s="67"/>
      <c r="C95" s="13"/>
      <c r="D95" s="13"/>
      <c r="E95" s="13"/>
      <c r="F95" s="13"/>
      <c r="G95" s="13"/>
      <c r="H95" s="13"/>
      <c r="I95" t="str">
        <f t="shared" si="0"/>
        <v/>
      </c>
    </row>
    <row r="96" spans="1:10" ht="18.75" customHeight="1" x14ac:dyDescent="0.25">
      <c r="A96" s="32" t="s">
        <v>304</v>
      </c>
      <c r="B96" s="33"/>
      <c r="C96" s="33"/>
      <c r="D96" s="33"/>
      <c r="E96" s="33"/>
      <c r="F96" s="33"/>
      <c r="G96" s="33"/>
      <c r="H96" s="33"/>
      <c r="I96" t="str">
        <f t="shared" si="0"/>
        <v/>
      </c>
    </row>
    <row r="97" spans="1:9" ht="18.75" customHeight="1" x14ac:dyDescent="0.25">
      <c r="A97" s="49" t="s">
        <v>180</v>
      </c>
      <c r="B97" s="55" t="s">
        <v>159</v>
      </c>
      <c r="C97" s="8">
        <v>227000</v>
      </c>
      <c r="D97" s="8">
        <v>79327</v>
      </c>
      <c r="E97" s="8">
        <v>57792</v>
      </c>
      <c r="F97" s="8">
        <v>59820</v>
      </c>
      <c r="G97" s="8">
        <v>50303</v>
      </c>
      <c r="H97" s="8">
        <f>SUM(D97:G97)</f>
        <v>247242</v>
      </c>
      <c r="I97">
        <f t="shared" si="0"/>
        <v>1.0891718061674009</v>
      </c>
    </row>
    <row r="98" spans="1:9" ht="18.75" customHeight="1" x14ac:dyDescent="0.25">
      <c r="A98" s="49" t="s">
        <v>181</v>
      </c>
      <c r="B98" s="55" t="s">
        <v>176</v>
      </c>
      <c r="C98" s="8">
        <v>41960</v>
      </c>
      <c r="D98" s="8">
        <v>13507</v>
      </c>
      <c r="E98" s="8">
        <v>9277</v>
      </c>
      <c r="F98" s="8">
        <v>8967</v>
      </c>
      <c r="G98" s="8">
        <v>10008</v>
      </c>
      <c r="H98" s="8">
        <f t="shared" ref="H98" si="9">SUM(D98:G98)</f>
        <v>41759</v>
      </c>
      <c r="I98">
        <f t="shared" si="0"/>
        <v>0.99520972354623449</v>
      </c>
    </row>
    <row r="99" spans="1:9" ht="18.75" customHeight="1" x14ac:dyDescent="0.25">
      <c r="I99" t="str">
        <f t="shared" si="0"/>
        <v/>
      </c>
    </row>
    <row r="100" spans="1:9" ht="18.75" customHeight="1" x14ac:dyDescent="0.25">
      <c r="A100" s="32" t="s">
        <v>303</v>
      </c>
      <c r="B100" s="33"/>
      <c r="C100" s="33"/>
      <c r="D100" s="33"/>
      <c r="E100" s="33"/>
      <c r="F100" s="33"/>
      <c r="G100" s="33"/>
      <c r="H100" s="33"/>
      <c r="I100" t="str">
        <f t="shared" si="0"/>
        <v/>
      </c>
    </row>
    <row r="101" spans="1:9" ht="18.75" customHeight="1" x14ac:dyDescent="0.25">
      <c r="A101" s="49" t="s">
        <v>237</v>
      </c>
      <c r="B101" s="55" t="s">
        <v>176</v>
      </c>
      <c r="C101" s="8">
        <v>92000</v>
      </c>
      <c r="D101" s="8">
        <v>25570</v>
      </c>
      <c r="E101" s="8">
        <v>31288</v>
      </c>
      <c r="F101" s="8">
        <v>25394</v>
      </c>
      <c r="G101" s="8">
        <v>21496</v>
      </c>
      <c r="H101" s="8">
        <f>SUM(D101:G101)</f>
        <v>103748</v>
      </c>
      <c r="I101">
        <f t="shared" si="0"/>
        <v>1.127695652173913</v>
      </c>
    </row>
    <row r="102" spans="1:9" ht="18.75" customHeight="1" x14ac:dyDescent="0.25">
      <c r="A102" s="49" t="s">
        <v>179</v>
      </c>
      <c r="B102" s="55" t="s">
        <v>159</v>
      </c>
      <c r="C102" s="8">
        <v>49600</v>
      </c>
      <c r="D102" s="8">
        <v>13978</v>
      </c>
      <c r="E102" s="8">
        <v>14416</v>
      </c>
      <c r="F102" s="8">
        <v>13610</v>
      </c>
      <c r="G102" s="8">
        <v>12440</v>
      </c>
      <c r="H102" s="8">
        <f>SUM(D102:G102)</f>
        <v>54444</v>
      </c>
      <c r="I102">
        <f t="shared" si="0"/>
        <v>1.0976612903225806</v>
      </c>
    </row>
    <row r="103" spans="1:9" ht="18.75" customHeight="1" x14ac:dyDescent="0.25">
      <c r="A103" s="65"/>
      <c r="B103" s="67"/>
      <c r="C103" s="13"/>
      <c r="D103" s="13"/>
      <c r="E103" s="13"/>
      <c r="F103" s="13"/>
      <c r="G103" s="13"/>
      <c r="H103" s="13"/>
      <c r="I103" t="str">
        <f t="shared" si="0"/>
        <v/>
      </c>
    </row>
    <row r="104" spans="1:9" x14ac:dyDescent="0.25">
      <c r="A104" s="32" t="s">
        <v>134</v>
      </c>
      <c r="B104" s="33"/>
      <c r="C104" s="33"/>
      <c r="D104" s="33"/>
      <c r="E104" s="33"/>
      <c r="F104" s="33"/>
      <c r="G104" s="33"/>
      <c r="H104" s="33"/>
      <c r="I104" t="str">
        <f t="shared" si="0"/>
        <v/>
      </c>
    </row>
    <row r="105" spans="1:9" ht="18" customHeight="1" x14ac:dyDescent="0.25">
      <c r="A105" s="49" t="s">
        <v>180</v>
      </c>
      <c r="B105" s="52" t="s">
        <v>159</v>
      </c>
      <c r="C105" s="8">
        <v>113200</v>
      </c>
      <c r="D105" s="8">
        <v>26872</v>
      </c>
      <c r="E105" s="8">
        <v>41852</v>
      </c>
      <c r="F105" s="8">
        <v>31351</v>
      </c>
      <c r="G105" s="8">
        <v>27914</v>
      </c>
      <c r="H105" s="8">
        <f>SUM(D105:G105)</f>
        <v>127989</v>
      </c>
      <c r="I105">
        <f t="shared" si="0"/>
        <v>1.1306448763250883</v>
      </c>
    </row>
    <row r="106" spans="1:9" ht="18.75" customHeight="1" x14ac:dyDescent="0.25">
      <c r="A106" s="49" t="s">
        <v>181</v>
      </c>
      <c r="B106" s="50" t="s">
        <v>176</v>
      </c>
      <c r="C106" s="8">
        <v>27600</v>
      </c>
      <c r="D106" s="8">
        <v>6007</v>
      </c>
      <c r="E106" s="8">
        <v>7219</v>
      </c>
      <c r="F106" s="8">
        <v>4109</v>
      </c>
      <c r="G106" s="8">
        <v>4639</v>
      </c>
      <c r="H106" s="8">
        <f>SUM(D106:G106)</f>
        <v>21974</v>
      </c>
      <c r="I106">
        <f t="shared" si="0"/>
        <v>0.79615942028985509</v>
      </c>
    </row>
    <row r="107" spans="1:9" x14ac:dyDescent="0.25">
      <c r="I107" t="str">
        <f t="shared" si="0"/>
        <v/>
      </c>
    </row>
    <row r="108" spans="1:9" x14ac:dyDescent="0.25">
      <c r="A108" s="32" t="s">
        <v>135</v>
      </c>
      <c r="B108" s="33"/>
      <c r="C108" s="33"/>
      <c r="D108" s="33"/>
      <c r="E108" s="33"/>
      <c r="F108" s="33"/>
      <c r="G108" s="33"/>
      <c r="H108" s="33"/>
      <c r="I108" t="str">
        <f t="shared" si="0"/>
        <v/>
      </c>
    </row>
    <row r="109" spans="1:9" ht="18.75" customHeight="1" x14ac:dyDescent="0.25">
      <c r="A109" s="49" t="s">
        <v>179</v>
      </c>
      <c r="B109" s="50" t="s">
        <v>159</v>
      </c>
      <c r="C109" s="8">
        <v>149000</v>
      </c>
      <c r="D109" s="8">
        <v>46807</v>
      </c>
      <c r="E109" s="8">
        <v>47834</v>
      </c>
      <c r="F109" s="8">
        <v>127022</v>
      </c>
      <c r="G109" s="8">
        <v>24855</v>
      </c>
      <c r="H109" s="8">
        <f>SUM(D109:G109)</f>
        <v>246518</v>
      </c>
      <c r="I109">
        <f t="shared" ref="I109:I170" si="10">IF(C109="","",IFERROR(H109/C109,0))</f>
        <v>1.6544832214765102</v>
      </c>
    </row>
    <row r="110" spans="1:9" ht="18.75" customHeight="1" x14ac:dyDescent="0.25">
      <c r="A110" s="49" t="s">
        <v>178</v>
      </c>
      <c r="B110" s="50" t="s">
        <v>176</v>
      </c>
      <c r="C110" s="8">
        <v>111150</v>
      </c>
      <c r="D110" s="8">
        <v>33496</v>
      </c>
      <c r="E110" s="8">
        <v>35168</v>
      </c>
      <c r="F110" s="8">
        <v>23902</v>
      </c>
      <c r="G110" s="8">
        <v>30801</v>
      </c>
      <c r="H110" s="8">
        <f>SUM(D110:G110)</f>
        <v>123367</v>
      </c>
      <c r="I110">
        <f t="shared" si="10"/>
        <v>1.1099145299145299</v>
      </c>
    </row>
    <row r="111" spans="1:9" x14ac:dyDescent="0.25">
      <c r="I111" t="str">
        <f t="shared" si="10"/>
        <v/>
      </c>
    </row>
    <row r="112" spans="1:9" x14ac:dyDescent="0.25">
      <c r="A112" s="32" t="s">
        <v>140</v>
      </c>
      <c r="B112" s="33"/>
      <c r="C112" s="33"/>
      <c r="D112" s="33"/>
      <c r="E112" s="33"/>
      <c r="F112" s="33"/>
      <c r="G112" s="33"/>
      <c r="H112" s="33"/>
      <c r="I112" t="str">
        <f t="shared" si="10"/>
        <v/>
      </c>
    </row>
    <row r="113" spans="1:9" x14ac:dyDescent="0.25">
      <c r="A113" s="49" t="s">
        <v>180</v>
      </c>
      <c r="B113" s="50" t="s">
        <v>159</v>
      </c>
      <c r="C113" s="8">
        <v>78600</v>
      </c>
      <c r="D113" s="8">
        <v>19651</v>
      </c>
      <c r="E113" s="8">
        <v>20470</v>
      </c>
      <c r="F113" s="8">
        <v>22904</v>
      </c>
      <c r="G113" s="8">
        <v>19032</v>
      </c>
      <c r="H113" s="8">
        <f t="shared" ref="H113:H114" si="11">SUM(D113:G113)</f>
        <v>82057</v>
      </c>
      <c r="I113">
        <f t="shared" si="10"/>
        <v>1.0439821882951654</v>
      </c>
    </row>
    <row r="114" spans="1:9" x14ac:dyDescent="0.25">
      <c r="A114" s="49" t="s">
        <v>305</v>
      </c>
      <c r="B114" s="50" t="s">
        <v>176</v>
      </c>
      <c r="C114" s="8">
        <v>38260</v>
      </c>
      <c r="D114" s="8">
        <v>9565</v>
      </c>
      <c r="E114" s="8">
        <v>9555</v>
      </c>
      <c r="F114" s="8">
        <v>9499</v>
      </c>
      <c r="G114" s="8">
        <v>9485</v>
      </c>
      <c r="H114" s="8">
        <f t="shared" si="11"/>
        <v>38104</v>
      </c>
      <c r="I114">
        <f t="shared" si="10"/>
        <v>0.99592263460533192</v>
      </c>
    </row>
    <row r="115" spans="1:9" x14ac:dyDescent="0.25">
      <c r="A115" s="11"/>
      <c r="B115" s="12"/>
      <c r="C115" s="13"/>
      <c r="D115" s="13"/>
      <c r="E115" s="13"/>
      <c r="F115" s="13"/>
      <c r="G115" s="13"/>
      <c r="H115" s="13"/>
      <c r="I115" t="str">
        <f t="shared" si="10"/>
        <v/>
      </c>
    </row>
    <row r="116" spans="1:9" x14ac:dyDescent="0.25">
      <c r="A116" s="44" t="s">
        <v>141</v>
      </c>
      <c r="B116" s="45"/>
      <c r="C116" s="43"/>
      <c r="D116" s="43"/>
      <c r="E116" s="43"/>
      <c r="F116" s="43"/>
      <c r="G116" s="43"/>
      <c r="H116" s="43"/>
      <c r="I116" t="str">
        <f t="shared" si="10"/>
        <v/>
      </c>
    </row>
    <row r="117" spans="1:9" x14ac:dyDescent="0.25">
      <c r="A117" s="49" t="s">
        <v>178</v>
      </c>
      <c r="B117" s="50" t="s">
        <v>176</v>
      </c>
      <c r="C117" s="8">
        <v>12004</v>
      </c>
      <c r="D117" s="8">
        <v>2991</v>
      </c>
      <c r="E117" s="8">
        <v>3071</v>
      </c>
      <c r="F117" s="8">
        <v>4134</v>
      </c>
      <c r="G117" s="8">
        <v>2990</v>
      </c>
      <c r="H117" s="8">
        <f t="shared" ref="H117:H118" si="12">SUM(D117:G117)</f>
        <v>13186</v>
      </c>
      <c r="I117">
        <f t="shared" si="10"/>
        <v>1.0984671776074642</v>
      </c>
    </row>
    <row r="118" spans="1:9" x14ac:dyDescent="0.25">
      <c r="A118" s="49" t="s">
        <v>179</v>
      </c>
      <c r="B118" s="50" t="s">
        <v>159</v>
      </c>
      <c r="C118" s="8">
        <v>11280</v>
      </c>
      <c r="D118" s="8">
        <v>2774</v>
      </c>
      <c r="E118" s="8">
        <v>2918</v>
      </c>
      <c r="F118" s="8">
        <v>3392</v>
      </c>
      <c r="G118" s="8">
        <v>2818</v>
      </c>
      <c r="H118" s="8">
        <f t="shared" si="12"/>
        <v>11902</v>
      </c>
      <c r="I118">
        <f t="shared" si="10"/>
        <v>1.0551418439716311</v>
      </c>
    </row>
    <row r="119" spans="1:9" x14ac:dyDescent="0.25">
      <c r="A119" s="11"/>
      <c r="B119" s="12"/>
      <c r="C119" s="13"/>
      <c r="D119" s="13"/>
      <c r="E119" s="13"/>
      <c r="F119" s="13"/>
      <c r="G119" s="13"/>
      <c r="H119" s="13"/>
      <c r="I119" t="str">
        <f t="shared" si="10"/>
        <v/>
      </c>
    </row>
    <row r="120" spans="1:9" x14ac:dyDescent="0.25">
      <c r="A120" s="32" t="s">
        <v>333</v>
      </c>
      <c r="B120" s="33"/>
      <c r="C120" s="33"/>
      <c r="D120" s="33"/>
      <c r="E120" s="33"/>
      <c r="F120" s="33"/>
      <c r="G120" s="33"/>
      <c r="H120" s="33"/>
      <c r="I120" t="str">
        <f t="shared" si="10"/>
        <v/>
      </c>
    </row>
    <row r="121" spans="1:9" ht="27" customHeight="1" x14ac:dyDescent="0.25">
      <c r="A121" s="49" t="s">
        <v>182</v>
      </c>
      <c r="B121" s="50" t="s">
        <v>183</v>
      </c>
      <c r="C121" s="8">
        <v>2468</v>
      </c>
      <c r="D121" s="8">
        <v>612</v>
      </c>
      <c r="E121" s="8">
        <v>618</v>
      </c>
      <c r="F121" s="8">
        <v>610</v>
      </c>
      <c r="G121" s="8">
        <v>616</v>
      </c>
      <c r="H121" s="8">
        <f>SUM(D121:G121)</f>
        <v>2456</v>
      </c>
      <c r="I121">
        <f t="shared" si="10"/>
        <v>0.99513776337115067</v>
      </c>
    </row>
    <row r="122" spans="1:9" x14ac:dyDescent="0.25">
      <c r="I122" t="str">
        <f t="shared" si="10"/>
        <v/>
      </c>
    </row>
    <row r="123" spans="1:9" x14ac:dyDescent="0.25">
      <c r="A123" s="32" t="s">
        <v>143</v>
      </c>
      <c r="B123" s="33"/>
      <c r="C123" s="33"/>
      <c r="D123" s="33"/>
      <c r="E123" s="33"/>
      <c r="F123" s="33"/>
      <c r="G123" s="33"/>
      <c r="H123" s="33"/>
      <c r="I123" t="str">
        <f t="shared" si="10"/>
        <v/>
      </c>
    </row>
    <row r="124" spans="1:9" x14ac:dyDescent="0.25">
      <c r="A124" s="49" t="s">
        <v>180</v>
      </c>
      <c r="B124" s="50" t="s">
        <v>159</v>
      </c>
      <c r="C124" s="8">
        <v>10400</v>
      </c>
      <c r="D124" s="8">
        <v>3208</v>
      </c>
      <c r="E124" s="8">
        <v>2802</v>
      </c>
      <c r="F124" s="8">
        <v>4120</v>
      </c>
      <c r="G124" s="8">
        <v>4449</v>
      </c>
      <c r="H124" s="8">
        <f t="shared" ref="H124:H125" si="13">SUM(D124:G124)</f>
        <v>14579</v>
      </c>
      <c r="I124">
        <f t="shared" si="10"/>
        <v>1.4018269230769231</v>
      </c>
    </row>
    <row r="125" spans="1:9" x14ac:dyDescent="0.25">
      <c r="A125" s="49" t="s">
        <v>181</v>
      </c>
      <c r="B125" s="50" t="s">
        <v>176</v>
      </c>
      <c r="C125" s="8">
        <v>3036</v>
      </c>
      <c r="D125" s="8">
        <v>1080</v>
      </c>
      <c r="E125" s="8">
        <v>1034</v>
      </c>
      <c r="F125" s="8">
        <v>1188</v>
      </c>
      <c r="G125" s="8">
        <v>1245</v>
      </c>
      <c r="H125" s="8">
        <f t="shared" si="13"/>
        <v>4547</v>
      </c>
      <c r="I125">
        <f t="shared" si="10"/>
        <v>1.4976943346508564</v>
      </c>
    </row>
    <row r="126" spans="1:9" x14ac:dyDescent="0.25">
      <c r="A126" s="11"/>
      <c r="B126" s="12"/>
      <c r="C126" s="13"/>
      <c r="D126" s="13"/>
      <c r="E126" s="13"/>
      <c r="F126" s="13"/>
      <c r="G126" s="13"/>
      <c r="H126" s="13"/>
      <c r="I126" t="str">
        <f t="shared" si="10"/>
        <v/>
      </c>
    </row>
    <row r="127" spans="1:9" x14ac:dyDescent="0.25">
      <c r="A127" s="44" t="s">
        <v>144</v>
      </c>
      <c r="B127" s="45"/>
      <c r="C127" s="43"/>
      <c r="D127" s="43"/>
      <c r="E127" s="43"/>
      <c r="F127" s="43"/>
      <c r="G127" s="43"/>
      <c r="H127" s="43"/>
      <c r="I127" t="str">
        <f t="shared" si="10"/>
        <v/>
      </c>
    </row>
    <row r="128" spans="1:9" ht="18" customHeight="1" x14ac:dyDescent="0.25">
      <c r="A128" s="49" t="s">
        <v>178</v>
      </c>
      <c r="B128" s="50" t="s">
        <v>176</v>
      </c>
      <c r="C128" s="8">
        <v>63</v>
      </c>
      <c r="D128" s="8">
        <v>17</v>
      </c>
      <c r="E128" s="8">
        <v>23</v>
      </c>
      <c r="F128" s="8">
        <v>26</v>
      </c>
      <c r="G128" s="8">
        <v>37</v>
      </c>
      <c r="H128" s="8">
        <f t="shared" ref="H128:H129" si="14">SUM(D128:G128)</f>
        <v>103</v>
      </c>
      <c r="I128">
        <f t="shared" si="10"/>
        <v>1.6349206349206349</v>
      </c>
    </row>
    <row r="129" spans="1:9" ht="18" customHeight="1" x14ac:dyDescent="0.25">
      <c r="A129" s="49" t="s">
        <v>179</v>
      </c>
      <c r="B129" s="50" t="s">
        <v>159</v>
      </c>
      <c r="C129" s="8">
        <v>7890</v>
      </c>
      <c r="D129" s="8">
        <v>2090</v>
      </c>
      <c r="E129" s="8">
        <v>2130</v>
      </c>
      <c r="F129" s="8">
        <v>3166</v>
      </c>
      <c r="G129" s="8">
        <v>2755</v>
      </c>
      <c r="H129" s="8">
        <f t="shared" si="14"/>
        <v>10141</v>
      </c>
      <c r="I129">
        <f t="shared" si="10"/>
        <v>1.285297845373891</v>
      </c>
    </row>
    <row r="130" spans="1:9" x14ac:dyDescent="0.25">
      <c r="A130" s="11"/>
      <c r="B130" s="12"/>
      <c r="C130" s="13"/>
      <c r="D130" s="13"/>
      <c r="E130" s="13"/>
      <c r="F130" s="13"/>
      <c r="G130" s="13"/>
      <c r="H130" s="13"/>
      <c r="I130" t="str">
        <f t="shared" si="10"/>
        <v/>
      </c>
    </row>
    <row r="131" spans="1:9" x14ac:dyDescent="0.25">
      <c r="A131" s="32" t="s">
        <v>137</v>
      </c>
      <c r="B131" s="33"/>
      <c r="C131" s="33"/>
      <c r="D131" s="33"/>
      <c r="E131" s="33"/>
      <c r="F131" s="33"/>
      <c r="G131" s="33"/>
      <c r="H131" s="33"/>
      <c r="I131" t="str">
        <f t="shared" si="10"/>
        <v/>
      </c>
    </row>
    <row r="132" spans="1:9" x14ac:dyDescent="0.25">
      <c r="A132" s="49" t="s">
        <v>180</v>
      </c>
      <c r="B132" s="50" t="s">
        <v>159</v>
      </c>
      <c r="C132" s="8">
        <v>15680</v>
      </c>
      <c r="D132" s="8">
        <v>3704</v>
      </c>
      <c r="E132" s="8">
        <v>5411</v>
      </c>
      <c r="F132" s="8">
        <v>5467</v>
      </c>
      <c r="G132" s="8">
        <v>5032</v>
      </c>
      <c r="H132" s="8">
        <f t="shared" ref="H132:H133" si="15">SUM(D132:G132)</f>
        <v>19614</v>
      </c>
      <c r="I132">
        <f t="shared" si="10"/>
        <v>1.2508928571428573</v>
      </c>
    </row>
    <row r="133" spans="1:9" x14ac:dyDescent="0.25">
      <c r="A133" s="49" t="s">
        <v>181</v>
      </c>
      <c r="B133" s="50" t="s">
        <v>176</v>
      </c>
      <c r="C133" s="8">
        <v>4175</v>
      </c>
      <c r="D133" s="8">
        <v>1239</v>
      </c>
      <c r="E133" s="8">
        <v>1378</v>
      </c>
      <c r="F133" s="8">
        <v>2187</v>
      </c>
      <c r="G133" s="8">
        <v>1397</v>
      </c>
      <c r="H133" s="8">
        <f t="shared" si="15"/>
        <v>6201</v>
      </c>
      <c r="I133">
        <f t="shared" si="10"/>
        <v>1.4852694610778443</v>
      </c>
    </row>
    <row r="134" spans="1:9" x14ac:dyDescent="0.25">
      <c r="A134" s="11"/>
      <c r="B134" s="12"/>
      <c r="C134" s="13"/>
      <c r="D134" s="13"/>
      <c r="E134" s="13"/>
      <c r="F134" s="13"/>
      <c r="G134" s="13"/>
      <c r="H134" s="13"/>
      <c r="I134" t="str">
        <f t="shared" si="10"/>
        <v/>
      </c>
    </row>
    <row r="135" spans="1:9" x14ac:dyDescent="0.25">
      <c r="A135" s="44" t="s">
        <v>138</v>
      </c>
      <c r="B135" s="45"/>
      <c r="C135" s="43"/>
      <c r="D135" s="43"/>
      <c r="E135" s="43"/>
      <c r="F135" s="43"/>
      <c r="G135" s="43"/>
      <c r="H135" s="43"/>
      <c r="I135" t="str">
        <f t="shared" si="10"/>
        <v/>
      </c>
    </row>
    <row r="136" spans="1:9" x14ac:dyDescent="0.25">
      <c r="A136" s="49" t="s">
        <v>178</v>
      </c>
      <c r="B136" s="50" t="s">
        <v>176</v>
      </c>
      <c r="C136" s="8">
        <v>4412</v>
      </c>
      <c r="D136" s="8">
        <v>1241</v>
      </c>
      <c r="E136" s="8">
        <v>1212</v>
      </c>
      <c r="F136" s="8">
        <v>899</v>
      </c>
      <c r="G136" s="8">
        <v>1320</v>
      </c>
      <c r="H136" s="8">
        <f t="shared" ref="H136:H137" si="16">SUM(D136:G136)</f>
        <v>4672</v>
      </c>
      <c r="I136">
        <f t="shared" si="10"/>
        <v>1.0589301903898458</v>
      </c>
    </row>
    <row r="137" spans="1:9" x14ac:dyDescent="0.25">
      <c r="A137" s="49" t="s">
        <v>179</v>
      </c>
      <c r="B137" s="50" t="s">
        <v>159</v>
      </c>
      <c r="C137" s="8">
        <v>12207</v>
      </c>
      <c r="D137" s="8">
        <v>3266</v>
      </c>
      <c r="E137" s="8">
        <v>5054</v>
      </c>
      <c r="F137" s="8">
        <v>3996</v>
      </c>
      <c r="G137" s="8">
        <v>4526</v>
      </c>
      <c r="H137" s="8">
        <f t="shared" si="16"/>
        <v>16842</v>
      </c>
      <c r="I137">
        <f t="shared" si="10"/>
        <v>1.3797001720324404</v>
      </c>
    </row>
    <row r="138" spans="1:9" x14ac:dyDescent="0.25">
      <c r="A138" s="11"/>
      <c r="B138" s="12"/>
      <c r="C138" s="13"/>
      <c r="D138" s="13"/>
      <c r="E138" s="13"/>
      <c r="F138" s="13"/>
      <c r="G138" s="13"/>
      <c r="H138" s="13"/>
      <c r="I138" t="str">
        <f t="shared" si="10"/>
        <v/>
      </c>
    </row>
    <row r="139" spans="1:9" x14ac:dyDescent="0.25">
      <c r="A139" s="32" t="s">
        <v>46</v>
      </c>
      <c r="B139" s="33"/>
      <c r="C139" s="33"/>
      <c r="D139" s="33"/>
      <c r="E139" s="33"/>
      <c r="F139" s="33"/>
      <c r="G139" s="33"/>
      <c r="H139" s="33"/>
      <c r="I139" t="str">
        <f t="shared" si="10"/>
        <v/>
      </c>
    </row>
    <row r="140" spans="1:9" ht="30" customHeight="1" x14ac:dyDescent="0.25">
      <c r="A140" s="49" t="s">
        <v>184</v>
      </c>
      <c r="B140" s="50" t="s">
        <v>183</v>
      </c>
      <c r="C140" s="8">
        <v>17248</v>
      </c>
      <c r="D140" s="8">
        <v>4279</v>
      </c>
      <c r="E140" s="8">
        <v>4233</v>
      </c>
      <c r="F140" s="8">
        <v>4533</v>
      </c>
      <c r="G140" s="8">
        <v>3739</v>
      </c>
      <c r="H140" s="8">
        <f>SUM(D140:G140)</f>
        <v>16784</v>
      </c>
      <c r="I140">
        <f t="shared" si="10"/>
        <v>0.97309833024118741</v>
      </c>
    </row>
    <row r="141" spans="1:9" x14ac:dyDescent="0.25">
      <c r="I141" t="str">
        <f t="shared" si="10"/>
        <v/>
      </c>
    </row>
    <row r="142" spans="1:9" x14ac:dyDescent="0.25">
      <c r="A142" s="32" t="s">
        <v>47</v>
      </c>
      <c r="B142" s="33"/>
      <c r="C142" s="33"/>
      <c r="D142" s="33"/>
      <c r="E142" s="33"/>
      <c r="F142" s="33"/>
      <c r="G142" s="33"/>
      <c r="H142" s="33"/>
      <c r="I142" t="str">
        <f t="shared" si="10"/>
        <v/>
      </c>
    </row>
    <row r="143" spans="1:9" ht="23.25" x14ac:dyDescent="0.25">
      <c r="A143" s="49" t="s">
        <v>184</v>
      </c>
      <c r="B143" s="50" t="s">
        <v>183</v>
      </c>
      <c r="C143" s="8">
        <v>17442</v>
      </c>
      <c r="D143" s="8">
        <v>5568</v>
      </c>
      <c r="E143" s="8">
        <v>5119</v>
      </c>
      <c r="F143" s="8">
        <v>5972</v>
      </c>
      <c r="G143" s="8">
        <v>6421</v>
      </c>
      <c r="H143" s="8">
        <f>SUM(D143:G143)</f>
        <v>23080</v>
      </c>
      <c r="I143">
        <f t="shared" si="10"/>
        <v>1.3232427473913542</v>
      </c>
    </row>
    <row r="144" spans="1:9" x14ac:dyDescent="0.25">
      <c r="I144" t="str">
        <f t="shared" si="10"/>
        <v/>
      </c>
    </row>
    <row r="145" spans="1:9" x14ac:dyDescent="0.25">
      <c r="A145" s="32" t="s">
        <v>334</v>
      </c>
      <c r="B145" s="33"/>
      <c r="C145" s="33"/>
      <c r="D145" s="33"/>
      <c r="E145" s="33"/>
      <c r="F145" s="33"/>
      <c r="G145" s="33"/>
      <c r="H145" s="33"/>
      <c r="I145" t="str">
        <f t="shared" si="10"/>
        <v/>
      </c>
    </row>
    <row r="146" spans="1:9" ht="23.25" x14ac:dyDescent="0.25">
      <c r="A146" s="49" t="s">
        <v>184</v>
      </c>
      <c r="B146" s="50" t="s">
        <v>183</v>
      </c>
      <c r="C146" s="8">
        <v>6336</v>
      </c>
      <c r="D146" s="8">
        <v>1840</v>
      </c>
      <c r="E146" s="8">
        <v>1781</v>
      </c>
      <c r="F146" s="8">
        <v>1811</v>
      </c>
      <c r="G146" s="8">
        <v>1822</v>
      </c>
      <c r="H146" s="8">
        <f>SUM(D146:G146)</f>
        <v>7254</v>
      </c>
      <c r="I146">
        <f t="shared" si="10"/>
        <v>1.1448863636363635</v>
      </c>
    </row>
    <row r="147" spans="1:9" x14ac:dyDescent="0.25">
      <c r="I147" t="str">
        <f t="shared" si="10"/>
        <v/>
      </c>
    </row>
    <row r="148" spans="1:9" x14ac:dyDescent="0.25">
      <c r="A148" s="32" t="s">
        <v>48</v>
      </c>
      <c r="B148" s="33"/>
      <c r="C148" s="33"/>
      <c r="D148" s="33"/>
      <c r="E148" s="33"/>
      <c r="F148" s="33"/>
      <c r="G148" s="33"/>
      <c r="H148" s="33"/>
      <c r="I148" t="str">
        <f t="shared" si="10"/>
        <v/>
      </c>
    </row>
    <row r="149" spans="1:9" ht="45.75" x14ac:dyDescent="0.25">
      <c r="A149" s="48" t="s">
        <v>186</v>
      </c>
      <c r="B149" s="50" t="s">
        <v>185</v>
      </c>
      <c r="C149" s="8">
        <v>30</v>
      </c>
      <c r="D149" s="8">
        <v>7</v>
      </c>
      <c r="E149" s="8">
        <v>6</v>
      </c>
      <c r="F149" s="8">
        <v>7</v>
      </c>
      <c r="G149" s="8">
        <v>7</v>
      </c>
      <c r="H149" s="8">
        <f>SUM(D149:G149)</f>
        <v>27</v>
      </c>
      <c r="I149">
        <f t="shared" si="10"/>
        <v>0.9</v>
      </c>
    </row>
    <row r="150" spans="1:9" x14ac:dyDescent="0.25">
      <c r="I150" t="str">
        <f t="shared" si="10"/>
        <v/>
      </c>
    </row>
    <row r="151" spans="1:9" x14ac:dyDescent="0.25">
      <c r="A151" s="32" t="s">
        <v>49</v>
      </c>
      <c r="B151" s="33"/>
      <c r="C151" s="33"/>
      <c r="D151" s="33"/>
      <c r="E151" s="33"/>
      <c r="F151" s="33"/>
      <c r="G151" s="33"/>
      <c r="H151" s="33"/>
      <c r="I151" t="str">
        <f t="shared" si="10"/>
        <v/>
      </c>
    </row>
    <row r="152" spans="1:9" ht="34.5" x14ac:dyDescent="0.25">
      <c r="A152" s="49" t="s">
        <v>189</v>
      </c>
      <c r="B152" s="50" t="s">
        <v>187</v>
      </c>
      <c r="C152" s="8">
        <v>2167</v>
      </c>
      <c r="D152" s="8">
        <v>638</v>
      </c>
      <c r="E152" s="8">
        <v>689</v>
      </c>
      <c r="F152" s="8">
        <v>613</v>
      </c>
      <c r="G152" s="8">
        <v>487</v>
      </c>
      <c r="H152" s="8">
        <f>SUM(D152:G152)</f>
        <v>2427</v>
      </c>
      <c r="I152">
        <f t="shared" si="10"/>
        <v>1.1199815413013383</v>
      </c>
    </row>
    <row r="153" spans="1:9" ht="26.25" x14ac:dyDescent="0.25">
      <c r="A153" s="48" t="s">
        <v>190</v>
      </c>
      <c r="B153" s="50" t="s">
        <v>188</v>
      </c>
      <c r="C153" s="8">
        <v>10730</v>
      </c>
      <c r="D153" s="8">
        <v>2907</v>
      </c>
      <c r="E153" s="8">
        <v>3190</v>
      </c>
      <c r="F153" s="8">
        <v>3041</v>
      </c>
      <c r="G153" s="8">
        <v>2907</v>
      </c>
      <c r="H153" s="8">
        <f>SUM(D153:G153)</f>
        <v>12045</v>
      </c>
      <c r="I153">
        <f t="shared" si="10"/>
        <v>1.1225535880708295</v>
      </c>
    </row>
    <row r="154" spans="1:9" x14ac:dyDescent="0.25">
      <c r="I154" t="str">
        <f t="shared" si="10"/>
        <v/>
      </c>
    </row>
    <row r="155" spans="1:9" x14ac:dyDescent="0.25">
      <c r="A155" s="32" t="s">
        <v>50</v>
      </c>
      <c r="B155" s="33"/>
      <c r="C155" s="33"/>
      <c r="D155" s="33"/>
      <c r="E155" s="33"/>
      <c r="F155" s="33"/>
      <c r="G155" s="33"/>
      <c r="H155" s="33"/>
      <c r="I155" t="str">
        <f t="shared" si="10"/>
        <v/>
      </c>
    </row>
    <row r="156" spans="1:9" ht="38.25" customHeight="1" x14ac:dyDescent="0.25">
      <c r="A156" s="49" t="s">
        <v>191</v>
      </c>
      <c r="B156" s="50" t="s">
        <v>187</v>
      </c>
      <c r="C156" s="8">
        <v>1011</v>
      </c>
      <c r="D156" s="8">
        <v>218</v>
      </c>
      <c r="E156" s="8">
        <v>204</v>
      </c>
      <c r="F156" s="8">
        <v>171</v>
      </c>
      <c r="G156" s="8">
        <v>196</v>
      </c>
      <c r="H156" s="8">
        <f>SUM(D156:G156)</f>
        <v>789</v>
      </c>
      <c r="I156">
        <f t="shared" si="10"/>
        <v>0.78041543026706228</v>
      </c>
    </row>
    <row r="157" spans="1:9" ht="26.25" x14ac:dyDescent="0.25">
      <c r="A157" s="48" t="s">
        <v>192</v>
      </c>
      <c r="B157" s="50" t="s">
        <v>188</v>
      </c>
      <c r="C157" s="8">
        <v>4450</v>
      </c>
      <c r="D157" s="8">
        <v>908</v>
      </c>
      <c r="E157" s="8">
        <v>945</v>
      </c>
      <c r="F157" s="8">
        <v>1476</v>
      </c>
      <c r="G157" s="8">
        <v>1551</v>
      </c>
      <c r="H157" s="8">
        <f>SUM(D157:G157)</f>
        <v>4880</v>
      </c>
      <c r="I157">
        <f t="shared" si="10"/>
        <v>1.0966292134831461</v>
      </c>
    </row>
    <row r="158" spans="1:9" x14ac:dyDescent="0.25">
      <c r="I158" t="str">
        <f t="shared" si="10"/>
        <v/>
      </c>
    </row>
    <row r="159" spans="1:9" x14ac:dyDescent="0.25">
      <c r="A159" s="32" t="s">
        <v>51</v>
      </c>
      <c r="B159" s="33"/>
      <c r="C159" s="33"/>
      <c r="D159" s="33"/>
      <c r="E159" s="33"/>
      <c r="F159" s="33"/>
      <c r="G159" s="33"/>
      <c r="H159" s="33"/>
      <c r="I159" t="str">
        <f t="shared" si="10"/>
        <v/>
      </c>
    </row>
    <row r="160" spans="1:9" ht="26.25" x14ac:dyDescent="0.25">
      <c r="A160" s="53" t="s">
        <v>289</v>
      </c>
      <c r="B160" s="50" t="s">
        <v>288</v>
      </c>
      <c r="C160" s="8">
        <v>2</v>
      </c>
      <c r="D160" s="8">
        <v>1</v>
      </c>
      <c r="E160" s="8">
        <v>0</v>
      </c>
      <c r="F160" s="8">
        <v>0</v>
      </c>
      <c r="G160" s="8">
        <v>1</v>
      </c>
      <c r="H160" s="8">
        <f>SUM(D160:G160)</f>
        <v>2</v>
      </c>
      <c r="I160">
        <f t="shared" si="10"/>
        <v>1</v>
      </c>
    </row>
    <row r="161" spans="1:9" ht="26.25" x14ac:dyDescent="0.25">
      <c r="A161" s="48" t="s">
        <v>195</v>
      </c>
      <c r="B161" s="50" t="s">
        <v>193</v>
      </c>
      <c r="C161" s="8">
        <v>6</v>
      </c>
      <c r="D161" s="8">
        <v>1</v>
      </c>
      <c r="E161" s="8">
        <v>1</v>
      </c>
      <c r="F161" s="8">
        <v>2</v>
      </c>
      <c r="G161" s="8">
        <v>2</v>
      </c>
      <c r="H161" s="8">
        <f>SUM(D161:G161)</f>
        <v>6</v>
      </c>
      <c r="I161">
        <f t="shared" si="10"/>
        <v>1</v>
      </c>
    </row>
    <row r="162" spans="1:9" ht="26.25" x14ac:dyDescent="0.25">
      <c r="A162" s="48" t="s">
        <v>196</v>
      </c>
      <c r="B162" s="50" t="s">
        <v>194</v>
      </c>
      <c r="C162" s="8">
        <v>4131</v>
      </c>
      <c r="D162" s="8">
        <v>1160</v>
      </c>
      <c r="E162" s="8">
        <v>904</v>
      </c>
      <c r="F162" s="8">
        <v>709</v>
      </c>
      <c r="G162" s="8">
        <v>998</v>
      </c>
      <c r="H162" s="8">
        <f>SUM(D162:G162)</f>
        <v>3771</v>
      </c>
      <c r="I162">
        <f t="shared" si="10"/>
        <v>0.91285403050108938</v>
      </c>
    </row>
    <row r="163" spans="1:9" x14ac:dyDescent="0.25">
      <c r="I163" t="str">
        <f t="shared" si="10"/>
        <v/>
      </c>
    </row>
    <row r="164" spans="1:9" ht="18" customHeight="1" x14ac:dyDescent="0.25">
      <c r="A164" s="32" t="s">
        <v>202</v>
      </c>
      <c r="B164" s="21"/>
      <c r="C164" s="33"/>
      <c r="D164" s="33"/>
      <c r="E164" s="33"/>
      <c r="F164" s="33"/>
      <c r="G164" s="33"/>
      <c r="H164" s="33"/>
      <c r="I164" t="str">
        <f t="shared" si="10"/>
        <v/>
      </c>
    </row>
    <row r="165" spans="1:9" ht="34.5" x14ac:dyDescent="0.25">
      <c r="A165" s="48" t="s">
        <v>290</v>
      </c>
      <c r="B165" s="50" t="s">
        <v>187</v>
      </c>
      <c r="C165" s="8">
        <v>2900</v>
      </c>
      <c r="D165" s="8">
        <v>1038</v>
      </c>
      <c r="E165" s="8">
        <v>620</v>
      </c>
      <c r="F165" s="8">
        <v>965</v>
      </c>
      <c r="G165" s="8">
        <v>945</v>
      </c>
      <c r="H165" s="8">
        <f>SUM(D165:G165)</f>
        <v>3568</v>
      </c>
      <c r="I165">
        <f t="shared" si="10"/>
        <v>1.230344827586207</v>
      </c>
    </row>
    <row r="166" spans="1:9" ht="39" x14ac:dyDescent="0.25">
      <c r="A166" s="48" t="s">
        <v>291</v>
      </c>
      <c r="B166" s="50" t="s">
        <v>197</v>
      </c>
      <c r="C166" s="8">
        <v>36</v>
      </c>
      <c r="D166" s="8">
        <v>12</v>
      </c>
      <c r="E166" s="8">
        <v>6</v>
      </c>
      <c r="F166" s="8">
        <v>10</v>
      </c>
      <c r="G166" s="8">
        <v>11</v>
      </c>
      <c r="H166" s="8">
        <f t="shared" ref="H166" si="17">SUM(D166:G166)</f>
        <v>39</v>
      </c>
      <c r="I166">
        <f t="shared" si="10"/>
        <v>1.0833333333333333</v>
      </c>
    </row>
    <row r="167" spans="1:9" ht="26.25" x14ac:dyDescent="0.25">
      <c r="A167" s="48" t="s">
        <v>200</v>
      </c>
      <c r="B167" s="50" t="s">
        <v>188</v>
      </c>
      <c r="C167" s="8">
        <v>5058</v>
      </c>
      <c r="D167" s="8">
        <v>661</v>
      </c>
      <c r="E167" s="8">
        <v>1416</v>
      </c>
      <c r="F167" s="8">
        <v>1437</v>
      </c>
      <c r="G167" s="8">
        <v>1567</v>
      </c>
      <c r="H167" s="8">
        <f t="shared" ref="H167:H168" si="18">SUM(D167:G167)</f>
        <v>5081</v>
      </c>
      <c r="I167">
        <f t="shared" si="10"/>
        <v>1.0045472518782128</v>
      </c>
    </row>
    <row r="168" spans="1:9" ht="34.5" x14ac:dyDescent="0.25">
      <c r="A168" s="48" t="s">
        <v>201</v>
      </c>
      <c r="B168" s="50" t="s">
        <v>199</v>
      </c>
      <c r="C168" s="8">
        <v>503</v>
      </c>
      <c r="D168" s="8">
        <v>164</v>
      </c>
      <c r="E168" s="8">
        <v>148</v>
      </c>
      <c r="F168" s="8">
        <v>68</v>
      </c>
      <c r="G168" s="8">
        <v>110</v>
      </c>
      <c r="H168" s="8">
        <f t="shared" si="18"/>
        <v>490</v>
      </c>
      <c r="I168">
        <f t="shared" si="10"/>
        <v>0.97415506958250497</v>
      </c>
    </row>
    <row r="169" spans="1:9" ht="26.25" x14ac:dyDescent="0.25">
      <c r="A169" s="48" t="s">
        <v>292</v>
      </c>
      <c r="B169" s="50" t="s">
        <v>198</v>
      </c>
      <c r="C169" s="8">
        <v>18850</v>
      </c>
      <c r="D169" s="8">
        <v>7355</v>
      </c>
      <c r="E169" s="8">
        <v>4541</v>
      </c>
      <c r="F169" s="8">
        <v>5295</v>
      </c>
      <c r="G169" s="8">
        <v>7236</v>
      </c>
      <c r="H169" s="8">
        <f>SUM(D169:G169)</f>
        <v>24427</v>
      </c>
      <c r="I169">
        <f t="shared" si="10"/>
        <v>1.2958620689655171</v>
      </c>
    </row>
    <row r="170" spans="1:9" x14ac:dyDescent="0.25">
      <c r="A170" s="66"/>
      <c r="B170" s="67"/>
      <c r="C170" s="13"/>
      <c r="D170" s="13"/>
      <c r="E170" s="13"/>
      <c r="F170" s="13"/>
      <c r="G170" s="13"/>
      <c r="H170" s="13"/>
      <c r="I170" t="str">
        <f t="shared" si="10"/>
        <v/>
      </c>
    </row>
    <row r="171" spans="1:9" x14ac:dyDescent="0.25">
      <c r="I171" t="str">
        <f t="shared" ref="I171:I204" si="19">IF(C171="","",IFERROR(H171/C171,0))</f>
        <v/>
      </c>
    </row>
    <row r="172" spans="1:9" x14ac:dyDescent="0.25">
      <c r="A172" s="77" t="s">
        <v>52</v>
      </c>
      <c r="B172" s="77"/>
      <c r="C172" s="33"/>
      <c r="D172" s="33"/>
      <c r="E172" s="33"/>
      <c r="F172" s="33"/>
      <c r="G172" s="33"/>
      <c r="H172" s="33"/>
      <c r="I172" t="str">
        <f t="shared" si="19"/>
        <v/>
      </c>
    </row>
    <row r="173" spans="1:9" x14ac:dyDescent="0.25">
      <c r="A173" s="49" t="s">
        <v>203</v>
      </c>
      <c r="B173" s="50" t="s">
        <v>176</v>
      </c>
      <c r="C173" s="8">
        <v>1697</v>
      </c>
      <c r="D173" s="8">
        <v>383</v>
      </c>
      <c r="E173" s="8">
        <v>428</v>
      </c>
      <c r="F173" s="8">
        <v>470</v>
      </c>
      <c r="G173" s="8">
        <v>528</v>
      </c>
      <c r="H173" s="8">
        <f>SUM(D173:G173)</f>
        <v>1809</v>
      </c>
      <c r="I173">
        <f t="shared" si="19"/>
        <v>1.065998821449617</v>
      </c>
    </row>
    <row r="174" spans="1:9" x14ac:dyDescent="0.25">
      <c r="A174" s="11"/>
      <c r="B174" s="12"/>
      <c r="C174" s="13"/>
      <c r="D174" s="13"/>
      <c r="E174" s="13"/>
      <c r="F174" s="13"/>
      <c r="G174" s="13"/>
      <c r="H174" s="13"/>
      <c r="I174" t="str">
        <f t="shared" si="19"/>
        <v/>
      </c>
    </row>
    <row r="175" spans="1:9" ht="15" customHeight="1" x14ac:dyDescent="0.25">
      <c r="A175" s="11"/>
      <c r="B175" s="12"/>
      <c r="C175" s="13"/>
      <c r="D175" s="13"/>
      <c r="E175" s="13"/>
      <c r="F175" s="13"/>
      <c r="G175" s="13"/>
      <c r="H175" s="13"/>
      <c r="I175" t="str">
        <f t="shared" ref="I175:I177" si="20">IF(C175="","",IFERROR(H175/C175,0))</f>
        <v/>
      </c>
    </row>
    <row r="176" spans="1:9" ht="15" customHeight="1" x14ac:dyDescent="0.25">
      <c r="A176" s="33" t="s">
        <v>146</v>
      </c>
      <c r="B176" s="33"/>
      <c r="C176" s="33"/>
      <c r="D176" s="33"/>
      <c r="E176" s="33"/>
      <c r="F176" s="33"/>
      <c r="G176" s="33"/>
      <c r="H176" s="33"/>
      <c r="I176" t="str">
        <f t="shared" si="20"/>
        <v/>
      </c>
    </row>
    <row r="177" spans="1:11" ht="29.25" customHeight="1" x14ac:dyDescent="0.25">
      <c r="A177" s="54" t="s">
        <v>204</v>
      </c>
      <c r="B177" s="50" t="s">
        <v>176</v>
      </c>
      <c r="C177" s="8">
        <v>30822</v>
      </c>
      <c r="D177" s="8">
        <v>7934</v>
      </c>
      <c r="E177" s="8">
        <v>8854</v>
      </c>
      <c r="F177" s="8">
        <v>8478</v>
      </c>
      <c r="G177" s="8">
        <v>7725</v>
      </c>
      <c r="H177" s="8">
        <f>SUM(D177:G177)</f>
        <v>32991</v>
      </c>
      <c r="I177">
        <f t="shared" si="20"/>
        <v>1.0703718123418338</v>
      </c>
    </row>
    <row r="178" spans="1:11" x14ac:dyDescent="0.25">
      <c r="I178" t="str">
        <f t="shared" si="19"/>
        <v/>
      </c>
    </row>
    <row r="179" spans="1:11" x14ac:dyDescent="0.25">
      <c r="A179" s="32" t="s">
        <v>53</v>
      </c>
      <c r="B179" s="33"/>
      <c r="C179" s="33"/>
      <c r="D179" s="33"/>
      <c r="E179" s="33"/>
      <c r="F179" s="33"/>
      <c r="G179" s="43"/>
      <c r="H179" s="33"/>
      <c r="I179" t="str">
        <f t="shared" si="19"/>
        <v/>
      </c>
    </row>
    <row r="180" spans="1:11" ht="26.25" x14ac:dyDescent="0.25">
      <c r="A180" s="48" t="s">
        <v>293</v>
      </c>
      <c r="B180" s="51" t="s">
        <v>209</v>
      </c>
      <c r="C180" s="8">
        <v>1381</v>
      </c>
      <c r="D180" s="8">
        <v>361</v>
      </c>
      <c r="E180" s="8">
        <v>350</v>
      </c>
      <c r="F180" s="8">
        <v>308</v>
      </c>
      <c r="G180" s="8">
        <v>503</v>
      </c>
      <c r="H180" s="8">
        <f>SUM(D180:G180)</f>
        <v>1522</v>
      </c>
      <c r="I180">
        <f t="shared" si="19"/>
        <v>1.1020999275887038</v>
      </c>
    </row>
    <row r="181" spans="1:11" ht="34.5" x14ac:dyDescent="0.25">
      <c r="A181" s="49" t="s">
        <v>211</v>
      </c>
      <c r="B181" s="51" t="s">
        <v>206</v>
      </c>
      <c r="C181" s="8">
        <v>1103</v>
      </c>
      <c r="D181" s="8">
        <v>78</v>
      </c>
      <c r="E181" s="8">
        <v>160</v>
      </c>
      <c r="F181" s="8">
        <v>389</v>
      </c>
      <c r="G181" s="8">
        <v>460</v>
      </c>
      <c r="H181" s="8">
        <f t="shared" ref="H181:H186" si="21">SUM(D181:G181)</f>
        <v>1087</v>
      </c>
      <c r="I181">
        <f t="shared" si="19"/>
        <v>0.98549410698096096</v>
      </c>
    </row>
    <row r="182" spans="1:11" ht="26.25" x14ac:dyDescent="0.25">
      <c r="A182" s="48" t="s">
        <v>212</v>
      </c>
      <c r="B182" s="55" t="s">
        <v>207</v>
      </c>
      <c r="C182" s="8">
        <v>33</v>
      </c>
      <c r="D182" s="8">
        <v>5</v>
      </c>
      <c r="E182" s="8">
        <v>11</v>
      </c>
      <c r="F182" s="8">
        <v>10</v>
      </c>
      <c r="G182" s="8">
        <v>5</v>
      </c>
      <c r="H182" s="8">
        <f t="shared" si="21"/>
        <v>31</v>
      </c>
      <c r="I182">
        <f t="shared" si="19"/>
        <v>0.93939393939393945</v>
      </c>
    </row>
    <row r="183" spans="1:11" x14ac:dyDescent="0.25">
      <c r="A183" s="49" t="s">
        <v>294</v>
      </c>
      <c r="B183" s="55" t="s">
        <v>205</v>
      </c>
      <c r="C183" s="8">
        <v>8</v>
      </c>
      <c r="D183" s="8">
        <v>2</v>
      </c>
      <c r="E183" s="8">
        <v>2</v>
      </c>
      <c r="F183" s="8">
        <v>2</v>
      </c>
      <c r="G183" s="8">
        <v>2</v>
      </c>
      <c r="H183" s="8">
        <f>SUM(D183:G183)</f>
        <v>8</v>
      </c>
      <c r="I183">
        <f t="shared" si="19"/>
        <v>1</v>
      </c>
    </row>
    <row r="184" spans="1:11" ht="26.25" x14ac:dyDescent="0.25">
      <c r="A184" s="48" t="s">
        <v>295</v>
      </c>
      <c r="B184" s="55" t="s">
        <v>208</v>
      </c>
      <c r="C184" s="8">
        <v>97</v>
      </c>
      <c r="D184" s="8">
        <v>26</v>
      </c>
      <c r="E184" s="8">
        <v>23</v>
      </c>
      <c r="F184" s="8">
        <v>17</v>
      </c>
      <c r="G184" s="8">
        <v>18</v>
      </c>
      <c r="H184" s="8">
        <f>SUM(D184:G184)</f>
        <v>84</v>
      </c>
      <c r="I184">
        <f t="shared" si="19"/>
        <v>0.865979381443299</v>
      </c>
    </row>
    <row r="185" spans="1:11" ht="26.25" x14ac:dyDescent="0.25">
      <c r="A185" s="48" t="s">
        <v>214</v>
      </c>
      <c r="B185" s="55" t="s">
        <v>208</v>
      </c>
      <c r="C185" s="8">
        <v>660</v>
      </c>
      <c r="D185" s="8">
        <v>113</v>
      </c>
      <c r="E185" s="8">
        <v>168</v>
      </c>
      <c r="F185" s="8">
        <v>266</v>
      </c>
      <c r="G185" s="8">
        <v>161</v>
      </c>
      <c r="H185" s="8">
        <f t="shared" si="21"/>
        <v>708</v>
      </c>
      <c r="I185">
        <f t="shared" si="19"/>
        <v>1.0727272727272728</v>
      </c>
    </row>
    <row r="186" spans="1:11" ht="26.25" x14ac:dyDescent="0.25">
      <c r="A186" s="48" t="s">
        <v>213</v>
      </c>
      <c r="B186" s="51" t="s">
        <v>210</v>
      </c>
      <c r="C186" s="27">
        <v>516</v>
      </c>
      <c r="D186" s="27">
        <v>116</v>
      </c>
      <c r="E186" s="27">
        <v>126</v>
      </c>
      <c r="F186" s="27">
        <v>99</v>
      </c>
      <c r="G186" s="27">
        <v>113</v>
      </c>
      <c r="H186" s="8">
        <f t="shared" si="21"/>
        <v>454</v>
      </c>
      <c r="I186">
        <f t="shared" si="19"/>
        <v>0.87984496124031009</v>
      </c>
      <c r="J186" s="30"/>
      <c r="K186" s="30"/>
    </row>
    <row r="187" spans="1:11" x14ac:dyDescent="0.25">
      <c r="I187" t="str">
        <f t="shared" si="19"/>
        <v/>
      </c>
    </row>
    <row r="188" spans="1:11" x14ac:dyDescent="0.25">
      <c r="A188" s="32" t="s">
        <v>54</v>
      </c>
      <c r="B188" s="33"/>
      <c r="C188" s="33"/>
      <c r="D188" s="33"/>
      <c r="E188" s="33"/>
      <c r="F188" s="33"/>
      <c r="G188" s="33"/>
      <c r="H188" s="33"/>
      <c r="I188" t="str">
        <f t="shared" si="19"/>
        <v/>
      </c>
    </row>
    <row r="189" spans="1:11" ht="26.25" x14ac:dyDescent="0.25">
      <c r="A189" s="48" t="s">
        <v>220</v>
      </c>
      <c r="B189" s="50" t="s">
        <v>215</v>
      </c>
      <c r="C189" s="8">
        <v>44006</v>
      </c>
      <c r="D189" s="8">
        <v>10892</v>
      </c>
      <c r="E189" s="8">
        <v>15568</v>
      </c>
      <c r="F189" s="8">
        <v>11866</v>
      </c>
      <c r="G189" s="8">
        <v>5599</v>
      </c>
      <c r="H189" s="8">
        <f>SUM(D189:G189)</f>
        <v>43925</v>
      </c>
      <c r="I189">
        <f t="shared" si="19"/>
        <v>0.99815934190792166</v>
      </c>
    </row>
    <row r="190" spans="1:11" ht="26.25" x14ac:dyDescent="0.25">
      <c r="A190" s="48" t="s">
        <v>221</v>
      </c>
      <c r="B190" s="50" t="s">
        <v>10</v>
      </c>
      <c r="C190" s="8">
        <v>25656</v>
      </c>
      <c r="D190" s="8">
        <v>5090</v>
      </c>
      <c r="E190" s="8">
        <v>7683</v>
      </c>
      <c r="F190" s="8">
        <v>5795</v>
      </c>
      <c r="G190" s="8">
        <v>6273</v>
      </c>
      <c r="H190" s="8">
        <f>SUM(D190:G190)</f>
        <v>24841</v>
      </c>
      <c r="I190">
        <f t="shared" si="19"/>
        <v>0.96823355160586222</v>
      </c>
    </row>
    <row r="191" spans="1:11" x14ac:dyDescent="0.25">
      <c r="I191" t="str">
        <f t="shared" si="19"/>
        <v/>
      </c>
    </row>
    <row r="192" spans="1:11" x14ac:dyDescent="0.25">
      <c r="A192" s="32" t="s">
        <v>55</v>
      </c>
      <c r="B192" s="33"/>
      <c r="C192" s="33"/>
      <c r="D192" s="33"/>
      <c r="E192" s="33"/>
      <c r="F192" s="33"/>
      <c r="G192" s="33"/>
      <c r="H192" s="33"/>
      <c r="I192" t="str">
        <f t="shared" si="19"/>
        <v/>
      </c>
    </row>
    <row r="193" spans="1:9" ht="26.25" x14ac:dyDescent="0.25">
      <c r="A193" s="48" t="s">
        <v>222</v>
      </c>
      <c r="B193" s="50" t="s">
        <v>216</v>
      </c>
      <c r="C193" s="8">
        <v>200</v>
      </c>
      <c r="D193" s="8">
        <v>49</v>
      </c>
      <c r="E193" s="8">
        <v>50</v>
      </c>
      <c r="F193" s="8">
        <v>45</v>
      </c>
      <c r="G193" s="8"/>
      <c r="H193" s="8">
        <f>SUM(D193:G193)</f>
        <v>144</v>
      </c>
      <c r="I193">
        <f t="shared" ref="I193" si="22">IF(C193="","",IFERROR(H193/C193,0))</f>
        <v>0.72</v>
      </c>
    </row>
    <row r="194" spans="1:9" x14ac:dyDescent="0.25">
      <c r="A194" s="49" t="s">
        <v>223</v>
      </c>
      <c r="B194" s="50" t="s">
        <v>217</v>
      </c>
      <c r="C194" s="8">
        <v>3848</v>
      </c>
      <c r="D194" s="8">
        <v>1090</v>
      </c>
      <c r="E194" s="8">
        <v>842</v>
      </c>
      <c r="F194" s="8">
        <v>923</v>
      </c>
      <c r="G194" s="8"/>
      <c r="H194" s="8">
        <f>SUM(D194:G194)</f>
        <v>2855</v>
      </c>
      <c r="I194">
        <f t="shared" ref="I194" si="23">IF(C194="","",IFERROR(H194/C194,0))</f>
        <v>0.74194386694386694</v>
      </c>
    </row>
    <row r="195" spans="1:9" x14ac:dyDescent="0.25">
      <c r="I195" t="str">
        <f t="shared" si="19"/>
        <v/>
      </c>
    </row>
    <row r="196" spans="1:9" x14ac:dyDescent="0.25">
      <c r="A196" s="32" t="s">
        <v>56</v>
      </c>
      <c r="B196" s="33"/>
      <c r="C196" s="33"/>
      <c r="D196" s="33"/>
      <c r="E196" s="33"/>
      <c r="F196" s="33"/>
      <c r="G196" s="33"/>
      <c r="H196" s="33"/>
      <c r="I196" t="str">
        <f t="shared" si="19"/>
        <v/>
      </c>
    </row>
    <row r="197" spans="1:9" ht="26.25" x14ac:dyDescent="0.25">
      <c r="A197" s="48" t="s">
        <v>224</v>
      </c>
      <c r="B197" s="50" t="s">
        <v>218</v>
      </c>
      <c r="C197" s="8">
        <v>25</v>
      </c>
      <c r="D197" s="8">
        <v>5</v>
      </c>
      <c r="E197" s="8">
        <v>6</v>
      </c>
      <c r="F197" s="8">
        <v>6</v>
      </c>
      <c r="G197" s="8">
        <v>7</v>
      </c>
      <c r="H197" s="8">
        <f t="shared" ref="H197:H198" si="24">SUM(D197:G197)</f>
        <v>24</v>
      </c>
      <c r="I197">
        <f t="shared" si="19"/>
        <v>0.96</v>
      </c>
    </row>
    <row r="198" spans="1:9" ht="26.25" x14ac:dyDescent="0.25">
      <c r="A198" s="48" t="s">
        <v>225</v>
      </c>
      <c r="B198" s="50" t="s">
        <v>219</v>
      </c>
      <c r="C198" s="8">
        <v>706</v>
      </c>
      <c r="D198" s="8">
        <v>138</v>
      </c>
      <c r="E198" s="8">
        <v>124</v>
      </c>
      <c r="F198" s="8">
        <v>206</v>
      </c>
      <c r="G198" s="8">
        <v>262</v>
      </c>
      <c r="H198" s="8">
        <f t="shared" si="24"/>
        <v>730</v>
      </c>
      <c r="I198">
        <f t="shared" si="19"/>
        <v>1.0339943342776203</v>
      </c>
    </row>
    <row r="199" spans="1:9" x14ac:dyDescent="0.25">
      <c r="I199" t="str">
        <f t="shared" si="19"/>
        <v/>
      </c>
    </row>
    <row r="200" spans="1:9" x14ac:dyDescent="0.25">
      <c r="A200" s="32" t="s">
        <v>57</v>
      </c>
      <c r="B200" s="33"/>
      <c r="C200" s="33"/>
      <c r="D200" s="33"/>
      <c r="E200" s="33"/>
      <c r="F200" s="33"/>
      <c r="G200" s="33"/>
      <c r="H200" s="33"/>
      <c r="I200" t="str">
        <f t="shared" si="19"/>
        <v/>
      </c>
    </row>
    <row r="201" spans="1:9" ht="39" x14ac:dyDescent="0.25">
      <c r="A201" s="48" t="s">
        <v>281</v>
      </c>
      <c r="B201" s="50" t="s">
        <v>226</v>
      </c>
      <c r="C201" s="8">
        <v>151</v>
      </c>
      <c r="D201" s="8">
        <v>48</v>
      </c>
      <c r="E201" s="8">
        <v>40</v>
      </c>
      <c r="F201" s="8">
        <v>30</v>
      </c>
      <c r="G201" s="8">
        <v>31</v>
      </c>
      <c r="H201" s="8">
        <f>SUM(D201:G201)</f>
        <v>149</v>
      </c>
      <c r="I201">
        <f t="shared" si="19"/>
        <v>0.98675496688741726</v>
      </c>
    </row>
    <row r="202" spans="1:9" x14ac:dyDescent="0.25">
      <c r="I202" t="str">
        <f t="shared" si="19"/>
        <v/>
      </c>
    </row>
    <row r="203" spans="1:9" x14ac:dyDescent="0.25">
      <c r="A203" s="32" t="s">
        <v>58</v>
      </c>
      <c r="B203" s="33"/>
      <c r="C203" s="33"/>
      <c r="D203" s="33"/>
      <c r="E203" s="33"/>
      <c r="F203" s="33"/>
      <c r="G203" s="33"/>
      <c r="H203" s="33"/>
      <c r="I203" t="str">
        <f t="shared" si="19"/>
        <v/>
      </c>
    </row>
    <row r="204" spans="1:9" ht="39" x14ac:dyDescent="0.25">
      <c r="A204" s="48" t="s">
        <v>227</v>
      </c>
      <c r="B204" s="50" t="s">
        <v>226</v>
      </c>
      <c r="C204" s="8">
        <v>111</v>
      </c>
      <c r="D204" s="8">
        <v>27</v>
      </c>
      <c r="E204" s="8">
        <v>32</v>
      </c>
      <c r="F204" s="8">
        <v>17</v>
      </c>
      <c r="G204" s="8">
        <v>10</v>
      </c>
      <c r="H204" s="8">
        <f>SUM(D204:G204)</f>
        <v>86</v>
      </c>
      <c r="I204">
        <f t="shared" si="19"/>
        <v>0.77477477477477474</v>
      </c>
    </row>
    <row r="205" spans="1:9" x14ac:dyDescent="0.25">
      <c r="A205" s="57"/>
      <c r="I205" t="str">
        <f t="shared" ref="I205:I241" si="25">IF(C205="","",IFERROR(H205/C205,0))</f>
        <v/>
      </c>
    </row>
    <row r="206" spans="1:9" x14ac:dyDescent="0.25">
      <c r="A206" s="56" t="s">
        <v>314</v>
      </c>
      <c r="B206" s="33"/>
      <c r="C206" s="33"/>
      <c r="D206" s="33"/>
      <c r="E206" s="33"/>
      <c r="F206" s="33"/>
      <c r="G206" s="33"/>
      <c r="H206" s="33"/>
      <c r="I206" t="str">
        <f t="shared" si="25"/>
        <v/>
      </c>
    </row>
    <row r="207" spans="1:9" ht="18" customHeight="1" x14ac:dyDescent="0.25">
      <c r="A207" s="49" t="s">
        <v>229</v>
      </c>
      <c r="B207" s="55" t="s">
        <v>228</v>
      </c>
      <c r="C207" s="8">
        <v>425</v>
      </c>
      <c r="D207" s="8">
        <v>93</v>
      </c>
      <c r="E207" s="8">
        <v>45</v>
      </c>
      <c r="F207" s="8">
        <v>60</v>
      </c>
      <c r="G207" s="8">
        <v>46</v>
      </c>
      <c r="H207" s="8">
        <f>SUM(D207:G207)</f>
        <v>244</v>
      </c>
      <c r="I207">
        <f t="shared" si="25"/>
        <v>0.57411764705882351</v>
      </c>
    </row>
    <row r="208" spans="1:9" x14ac:dyDescent="0.25">
      <c r="I208" t="str">
        <f t="shared" si="25"/>
        <v/>
      </c>
    </row>
    <row r="209" spans="1:9" x14ac:dyDescent="0.25">
      <c r="A209" s="32" t="s">
        <v>313</v>
      </c>
      <c r="B209" s="33"/>
      <c r="C209" s="33"/>
      <c r="D209" s="33"/>
      <c r="E209" s="33"/>
      <c r="F209" s="33"/>
      <c r="G209" s="33"/>
      <c r="H209" s="33"/>
      <c r="I209" t="str">
        <f t="shared" si="25"/>
        <v/>
      </c>
    </row>
    <row r="210" spans="1:9" ht="18" customHeight="1" x14ac:dyDescent="0.25">
      <c r="A210" s="48" t="s">
        <v>233</v>
      </c>
      <c r="B210" s="50" t="s">
        <v>230</v>
      </c>
      <c r="C210" s="8">
        <v>10335</v>
      </c>
      <c r="D210" s="8">
        <v>2450</v>
      </c>
      <c r="E210" s="8">
        <v>1993</v>
      </c>
      <c r="F210" s="8">
        <v>1267</v>
      </c>
      <c r="G210" s="8">
        <v>1404</v>
      </c>
      <c r="H210" s="8">
        <f>SUM(D210:G210)</f>
        <v>7114</v>
      </c>
      <c r="I210">
        <f t="shared" si="25"/>
        <v>0.6883405902273827</v>
      </c>
    </row>
    <row r="211" spans="1:9" x14ac:dyDescent="0.25">
      <c r="C211" s="14"/>
      <c r="I211" t="str">
        <f t="shared" si="25"/>
        <v/>
      </c>
    </row>
    <row r="212" spans="1:9" x14ac:dyDescent="0.25">
      <c r="A212" s="32" t="s">
        <v>310</v>
      </c>
      <c r="B212" s="33"/>
      <c r="C212" s="42"/>
      <c r="D212" s="33"/>
      <c r="E212" s="33"/>
      <c r="F212" s="33"/>
      <c r="G212" s="33"/>
      <c r="H212" s="33"/>
      <c r="I212" t="str">
        <f t="shared" si="25"/>
        <v/>
      </c>
    </row>
    <row r="213" spans="1:9" x14ac:dyDescent="0.25">
      <c r="A213" s="49" t="s">
        <v>234</v>
      </c>
      <c r="B213" s="55" t="s">
        <v>230</v>
      </c>
      <c r="C213" s="8">
        <v>20721</v>
      </c>
      <c r="D213" s="8">
        <v>4901</v>
      </c>
      <c r="E213" s="8">
        <v>5498</v>
      </c>
      <c r="F213" s="8">
        <v>3880</v>
      </c>
      <c r="G213" s="8">
        <v>4197</v>
      </c>
      <c r="H213" s="8">
        <f>SUM(D213:G213)</f>
        <v>18476</v>
      </c>
      <c r="I213">
        <f t="shared" si="25"/>
        <v>0.89165580811736889</v>
      </c>
    </row>
    <row r="214" spans="1:9" x14ac:dyDescent="0.25">
      <c r="I214" t="str">
        <f t="shared" si="25"/>
        <v/>
      </c>
    </row>
    <row r="215" spans="1:9" x14ac:dyDescent="0.25">
      <c r="A215" s="32" t="s">
        <v>311</v>
      </c>
      <c r="B215" s="33"/>
      <c r="C215" s="33"/>
      <c r="D215" s="33"/>
      <c r="E215" s="33"/>
      <c r="F215" s="33"/>
      <c r="G215" s="33"/>
      <c r="H215" s="33"/>
      <c r="I215" t="str">
        <f t="shared" si="25"/>
        <v/>
      </c>
    </row>
    <row r="216" spans="1:9" x14ac:dyDescent="0.25">
      <c r="A216" s="49" t="s">
        <v>235</v>
      </c>
      <c r="B216" s="50" t="s">
        <v>159</v>
      </c>
      <c r="C216" s="8">
        <v>9161</v>
      </c>
      <c r="D216" s="8">
        <v>2505</v>
      </c>
      <c r="E216" s="8">
        <v>2070</v>
      </c>
      <c r="F216" s="8">
        <v>1905</v>
      </c>
      <c r="G216" s="8">
        <v>1829</v>
      </c>
      <c r="H216" s="8">
        <f>SUM(D216:G216)</f>
        <v>8309</v>
      </c>
      <c r="I216">
        <f t="shared" si="25"/>
        <v>0.90699705272350184</v>
      </c>
    </row>
    <row r="217" spans="1:9" x14ac:dyDescent="0.25">
      <c r="I217" t="str">
        <f t="shared" si="25"/>
        <v/>
      </c>
    </row>
    <row r="218" spans="1:9" x14ac:dyDescent="0.25">
      <c r="A218" s="32" t="s">
        <v>312</v>
      </c>
      <c r="B218" s="33"/>
      <c r="C218" s="33"/>
      <c r="D218" s="33"/>
      <c r="E218" s="33"/>
      <c r="F218" s="33"/>
      <c r="G218" s="33"/>
      <c r="H218" s="33"/>
      <c r="I218" t="str">
        <f t="shared" si="25"/>
        <v/>
      </c>
    </row>
    <row r="219" spans="1:9" x14ac:dyDescent="0.25">
      <c r="A219" s="49" t="s">
        <v>236</v>
      </c>
      <c r="B219" s="55" t="s">
        <v>230</v>
      </c>
      <c r="C219" s="8">
        <v>6088</v>
      </c>
      <c r="D219" s="8">
        <v>1432</v>
      </c>
      <c r="E219" s="8">
        <v>1612</v>
      </c>
      <c r="F219" s="8">
        <v>748</v>
      </c>
      <c r="G219" s="8">
        <v>852</v>
      </c>
      <c r="H219" s="8">
        <f>SUM(D219:G219)</f>
        <v>4644</v>
      </c>
      <c r="I219">
        <f t="shared" si="25"/>
        <v>0.76281208935611033</v>
      </c>
    </row>
    <row r="220" spans="1:9" x14ac:dyDescent="0.25">
      <c r="A220" s="65"/>
      <c r="B220" s="68"/>
      <c r="C220" s="13"/>
      <c r="D220" s="13"/>
      <c r="E220" s="13"/>
      <c r="F220" s="13"/>
      <c r="G220" s="13"/>
      <c r="H220" s="13"/>
      <c r="I220" t="str">
        <f t="shared" si="25"/>
        <v/>
      </c>
    </row>
    <row r="221" spans="1:9" x14ac:dyDescent="0.25">
      <c r="A221" s="32" t="s">
        <v>307</v>
      </c>
      <c r="B221" s="33"/>
      <c r="C221" s="42"/>
      <c r="D221" s="33"/>
      <c r="E221" s="33"/>
      <c r="F221" s="33"/>
      <c r="G221" s="33"/>
      <c r="H221" s="33"/>
      <c r="I221" t="str">
        <f t="shared" si="25"/>
        <v/>
      </c>
    </row>
    <row r="222" spans="1:9" x14ac:dyDescent="0.25">
      <c r="A222" s="49" t="s">
        <v>234</v>
      </c>
      <c r="B222" s="55" t="s">
        <v>230</v>
      </c>
      <c r="C222" s="8">
        <v>9694</v>
      </c>
      <c r="D222" s="8">
        <v>2463</v>
      </c>
      <c r="E222" s="8">
        <v>2451</v>
      </c>
      <c r="F222" s="8">
        <v>2454</v>
      </c>
      <c r="G222" s="8">
        <v>2731</v>
      </c>
      <c r="H222" s="8">
        <f>SUM(D222:G222)</f>
        <v>10099</v>
      </c>
      <c r="I222">
        <f t="shared" si="25"/>
        <v>1.0417784196410151</v>
      </c>
    </row>
    <row r="223" spans="1:9" x14ac:dyDescent="0.25">
      <c r="I223" t="str">
        <f t="shared" si="25"/>
        <v/>
      </c>
    </row>
    <row r="224" spans="1:9" x14ac:dyDescent="0.25">
      <c r="A224" s="32" t="s">
        <v>308</v>
      </c>
      <c r="B224" s="33"/>
      <c r="C224" s="33"/>
      <c r="D224" s="33"/>
      <c r="E224" s="33"/>
      <c r="F224" s="33"/>
      <c r="G224" s="33"/>
      <c r="H224" s="33"/>
      <c r="I224" t="str">
        <f t="shared" si="25"/>
        <v/>
      </c>
    </row>
    <row r="225" spans="1:9" x14ac:dyDescent="0.25">
      <c r="A225" s="49" t="s">
        <v>235</v>
      </c>
      <c r="B225" s="50" t="s">
        <v>159</v>
      </c>
      <c r="C225" s="8">
        <v>11103</v>
      </c>
      <c r="D225" s="8">
        <v>3325</v>
      </c>
      <c r="E225" s="8">
        <v>4012</v>
      </c>
      <c r="F225" s="8">
        <v>3240</v>
      </c>
      <c r="G225" s="8">
        <v>3263</v>
      </c>
      <c r="H225" s="8">
        <f>SUM(D225:G225)</f>
        <v>13840</v>
      </c>
      <c r="I225">
        <f t="shared" si="25"/>
        <v>1.2465099522651535</v>
      </c>
    </row>
    <row r="226" spans="1:9" x14ac:dyDescent="0.25">
      <c r="I226" t="str">
        <f t="shared" si="25"/>
        <v/>
      </c>
    </row>
    <row r="227" spans="1:9" x14ac:dyDescent="0.25">
      <c r="A227" s="32" t="s">
        <v>309</v>
      </c>
      <c r="B227" s="33"/>
      <c r="C227" s="33"/>
      <c r="D227" s="33"/>
      <c r="E227" s="33"/>
      <c r="F227" s="33"/>
      <c r="G227" s="33"/>
      <c r="H227" s="33"/>
      <c r="I227" t="str">
        <f t="shared" si="25"/>
        <v/>
      </c>
    </row>
    <row r="228" spans="1:9" x14ac:dyDescent="0.25">
      <c r="A228" s="49" t="s">
        <v>236</v>
      </c>
      <c r="B228" s="55" t="s">
        <v>230</v>
      </c>
      <c r="C228" s="8">
        <v>4145</v>
      </c>
      <c r="D228" s="8">
        <v>475</v>
      </c>
      <c r="E228" s="8">
        <v>1890</v>
      </c>
      <c r="F228" s="8">
        <v>1582</v>
      </c>
      <c r="G228" s="8">
        <v>727</v>
      </c>
      <c r="H228" s="8">
        <f>SUM(D228:G228)</f>
        <v>4674</v>
      </c>
      <c r="I228">
        <f t="shared" si="25"/>
        <v>1.1276236429433051</v>
      </c>
    </row>
    <row r="229" spans="1:9" x14ac:dyDescent="0.25">
      <c r="I229" t="str">
        <f t="shared" si="25"/>
        <v/>
      </c>
    </row>
    <row r="230" spans="1:9" x14ac:dyDescent="0.25">
      <c r="A230" s="32" t="s">
        <v>59</v>
      </c>
      <c r="B230" s="33"/>
      <c r="C230" s="33"/>
      <c r="D230" s="33"/>
      <c r="E230" s="33"/>
      <c r="F230" s="33"/>
      <c r="G230" s="33"/>
      <c r="H230" s="33"/>
      <c r="I230" t="str">
        <f t="shared" si="25"/>
        <v/>
      </c>
    </row>
    <row r="231" spans="1:9" ht="18" customHeight="1" x14ac:dyDescent="0.25">
      <c r="A231" s="49" t="s">
        <v>231</v>
      </c>
      <c r="B231" s="50" t="s">
        <v>159</v>
      </c>
      <c r="C231" s="8">
        <v>1000</v>
      </c>
      <c r="D231" s="8">
        <v>323</v>
      </c>
      <c r="E231" s="8">
        <v>333</v>
      </c>
      <c r="F231" s="8">
        <v>376</v>
      </c>
      <c r="G231" s="8">
        <v>441</v>
      </c>
      <c r="H231" s="8">
        <f>SUM(D231:G231)</f>
        <v>1473</v>
      </c>
      <c r="I231">
        <f t="shared" si="25"/>
        <v>1.4730000000000001</v>
      </c>
    </row>
    <row r="232" spans="1:9" ht="26.25" x14ac:dyDescent="0.25">
      <c r="A232" s="48" t="s">
        <v>232</v>
      </c>
      <c r="B232" s="50" t="s">
        <v>159</v>
      </c>
      <c r="C232" s="8">
        <v>3410</v>
      </c>
      <c r="D232" s="8">
        <v>1082</v>
      </c>
      <c r="E232" s="8">
        <v>1139</v>
      </c>
      <c r="F232" s="8">
        <v>1503</v>
      </c>
      <c r="G232" s="8">
        <v>1037</v>
      </c>
      <c r="H232" s="8">
        <f>SUM(D232:G232)</f>
        <v>4761</v>
      </c>
      <c r="I232">
        <f t="shared" si="25"/>
        <v>1.3961876832844575</v>
      </c>
    </row>
    <row r="233" spans="1:9" x14ac:dyDescent="0.25">
      <c r="I233" t="str">
        <f t="shared" si="25"/>
        <v/>
      </c>
    </row>
    <row r="234" spans="1:9" x14ac:dyDescent="0.25">
      <c r="A234" s="32" t="s">
        <v>60</v>
      </c>
      <c r="B234" s="33"/>
      <c r="C234" s="33"/>
      <c r="D234" s="33"/>
      <c r="E234" s="33"/>
      <c r="F234" s="33"/>
      <c r="G234" s="33"/>
      <c r="H234" s="33"/>
      <c r="I234" t="str">
        <f t="shared" si="25"/>
        <v/>
      </c>
    </row>
    <row r="235" spans="1:9" ht="18" customHeight="1" x14ac:dyDescent="0.25">
      <c r="A235" s="49" t="s">
        <v>238</v>
      </c>
      <c r="B235" s="50" t="s">
        <v>228</v>
      </c>
      <c r="C235" s="8">
        <v>10987</v>
      </c>
      <c r="D235" s="8">
        <v>3112</v>
      </c>
      <c r="E235" s="8">
        <v>3679</v>
      </c>
      <c r="F235" s="8">
        <v>3429</v>
      </c>
      <c r="G235" s="8">
        <v>3460</v>
      </c>
      <c r="H235" s="8">
        <f>SUM(D235:G235)</f>
        <v>13680</v>
      </c>
      <c r="I235">
        <f t="shared" si="25"/>
        <v>1.245107854737417</v>
      </c>
    </row>
    <row r="236" spans="1:9" x14ac:dyDescent="0.25">
      <c r="I236" t="str">
        <f t="shared" si="25"/>
        <v/>
      </c>
    </row>
    <row r="237" spans="1:9" x14ac:dyDescent="0.25">
      <c r="A237" s="32" t="s">
        <v>61</v>
      </c>
      <c r="B237" s="33"/>
      <c r="C237" s="33"/>
      <c r="D237" s="33"/>
      <c r="E237" s="33"/>
      <c r="F237" s="33"/>
      <c r="G237" s="33"/>
      <c r="H237" s="33"/>
      <c r="I237" t="str">
        <f t="shared" si="25"/>
        <v/>
      </c>
    </row>
    <row r="238" spans="1:9" ht="23.25" x14ac:dyDescent="0.25">
      <c r="A238" s="49" t="s">
        <v>240</v>
      </c>
      <c r="B238" s="50" t="s">
        <v>239</v>
      </c>
      <c r="C238" s="8">
        <v>3359</v>
      </c>
      <c r="D238" s="8">
        <v>983</v>
      </c>
      <c r="E238" s="8">
        <v>1136</v>
      </c>
      <c r="F238" s="8">
        <v>1301</v>
      </c>
      <c r="G238" s="8">
        <v>1110</v>
      </c>
      <c r="H238" s="8">
        <f t="shared" ref="H238" si="26">SUM(D238:G238)</f>
        <v>4530</v>
      </c>
      <c r="I238">
        <f t="shared" si="25"/>
        <v>1.3486156594224472</v>
      </c>
    </row>
    <row r="239" spans="1:9" x14ac:dyDescent="0.25">
      <c r="I239" t="str">
        <f t="shared" si="25"/>
        <v/>
      </c>
    </row>
    <row r="240" spans="1:9" x14ac:dyDescent="0.25">
      <c r="A240" s="32" t="s">
        <v>62</v>
      </c>
      <c r="B240" s="33"/>
      <c r="C240" s="33"/>
      <c r="D240" s="33"/>
      <c r="E240" s="33"/>
      <c r="F240" s="33"/>
      <c r="G240" s="33"/>
      <c r="H240" s="33"/>
      <c r="I240" t="str">
        <f t="shared" si="25"/>
        <v/>
      </c>
    </row>
    <row r="241" spans="1:9" ht="18" customHeight="1" x14ac:dyDescent="0.25">
      <c r="A241" s="49" t="s">
        <v>241</v>
      </c>
      <c r="B241" s="50" t="s">
        <v>230</v>
      </c>
      <c r="C241" s="8">
        <v>6240</v>
      </c>
      <c r="D241" s="8">
        <v>1699</v>
      </c>
      <c r="E241" s="8">
        <v>2274</v>
      </c>
      <c r="F241" s="8">
        <v>2708</v>
      </c>
      <c r="G241" s="8">
        <v>2551</v>
      </c>
      <c r="H241" s="8">
        <f t="shared" ref="H241" si="27">SUM(D241:G241)</f>
        <v>9232</v>
      </c>
      <c r="I241">
        <f t="shared" si="25"/>
        <v>1.4794871794871796</v>
      </c>
    </row>
    <row r="242" spans="1:9" x14ac:dyDescent="0.25">
      <c r="I242" t="str">
        <f t="shared" ref="I242:I274" si="28">IF(C242="","",IFERROR(H242/C242,0))</f>
        <v/>
      </c>
    </row>
    <row r="243" spans="1:9" x14ac:dyDescent="0.25">
      <c r="A243" s="32" t="s">
        <v>63</v>
      </c>
      <c r="B243" s="33"/>
      <c r="C243" s="33"/>
      <c r="D243" s="33"/>
      <c r="E243" s="33"/>
      <c r="F243" s="33"/>
      <c r="G243" s="33"/>
      <c r="H243" s="33"/>
      <c r="I243" t="str">
        <f t="shared" si="28"/>
        <v/>
      </c>
    </row>
    <row r="244" spans="1:9" ht="23.25" x14ac:dyDescent="0.25">
      <c r="A244" s="49" t="s">
        <v>242</v>
      </c>
      <c r="B244" s="50" t="s">
        <v>239</v>
      </c>
      <c r="C244" s="8">
        <v>1980</v>
      </c>
      <c r="D244" s="8">
        <v>608</v>
      </c>
      <c r="E244" s="8">
        <v>452</v>
      </c>
      <c r="F244" s="8">
        <v>533</v>
      </c>
      <c r="G244" s="8">
        <v>519</v>
      </c>
      <c r="H244" s="8">
        <f t="shared" ref="H244" si="29">SUM(D244:G244)</f>
        <v>2112</v>
      </c>
      <c r="I244">
        <f t="shared" si="28"/>
        <v>1.0666666666666667</v>
      </c>
    </row>
    <row r="245" spans="1:9" x14ac:dyDescent="0.25">
      <c r="I245" t="str">
        <f t="shared" si="28"/>
        <v/>
      </c>
    </row>
    <row r="246" spans="1:9" x14ac:dyDescent="0.25">
      <c r="A246" s="32" t="s">
        <v>64</v>
      </c>
      <c r="B246" s="33"/>
      <c r="C246" s="33"/>
      <c r="D246" s="33"/>
      <c r="E246" s="33"/>
      <c r="F246" s="33"/>
      <c r="G246" s="33"/>
      <c r="H246" s="33"/>
      <c r="I246" t="str">
        <f t="shared" si="28"/>
        <v/>
      </c>
    </row>
    <row r="247" spans="1:9" ht="23.25" x14ac:dyDescent="0.25">
      <c r="A247" s="49" t="s">
        <v>243</v>
      </c>
      <c r="B247" s="50" t="s">
        <v>239</v>
      </c>
      <c r="C247" s="8">
        <v>589</v>
      </c>
      <c r="D247" s="8">
        <v>123</v>
      </c>
      <c r="E247" s="8">
        <v>99</v>
      </c>
      <c r="F247" s="8">
        <v>133</v>
      </c>
      <c r="G247" s="8">
        <v>118</v>
      </c>
      <c r="H247" s="8">
        <f t="shared" ref="H247" si="30">SUM(D247:G247)</f>
        <v>473</v>
      </c>
      <c r="I247">
        <f t="shared" si="28"/>
        <v>0.80305602716468594</v>
      </c>
    </row>
    <row r="248" spans="1:9" x14ac:dyDescent="0.25">
      <c r="I248" t="str">
        <f t="shared" si="28"/>
        <v/>
      </c>
    </row>
    <row r="249" spans="1:9" x14ac:dyDescent="0.25">
      <c r="A249" s="32" t="s">
        <v>65</v>
      </c>
      <c r="B249" s="33"/>
      <c r="C249" s="33"/>
      <c r="D249" s="33"/>
      <c r="E249" s="33"/>
      <c r="F249" s="33"/>
      <c r="G249" s="33"/>
      <c r="H249" s="33"/>
      <c r="I249" t="str">
        <f t="shared" si="28"/>
        <v/>
      </c>
    </row>
    <row r="250" spans="1:9" ht="26.25" x14ac:dyDescent="0.25">
      <c r="A250" s="48" t="s">
        <v>244</v>
      </c>
      <c r="B250" s="58" t="s">
        <v>245</v>
      </c>
      <c r="C250" s="8">
        <v>840</v>
      </c>
      <c r="D250" s="8">
        <v>117</v>
      </c>
      <c r="E250" s="8">
        <v>195</v>
      </c>
      <c r="F250" s="8">
        <v>208</v>
      </c>
      <c r="G250" s="8">
        <v>183</v>
      </c>
      <c r="H250" s="8">
        <f>SUM(D250:G250)</f>
        <v>703</v>
      </c>
      <c r="I250">
        <f t="shared" si="28"/>
        <v>0.83690476190476193</v>
      </c>
    </row>
    <row r="251" spans="1:9" x14ac:dyDescent="0.25">
      <c r="A251" s="49" t="s">
        <v>284</v>
      </c>
      <c r="B251" s="52" t="s">
        <v>245</v>
      </c>
      <c r="C251" s="8">
        <v>1560</v>
      </c>
      <c r="D251" s="8">
        <v>393</v>
      </c>
      <c r="E251" s="8">
        <v>456</v>
      </c>
      <c r="F251" s="8">
        <v>460</v>
      </c>
      <c r="G251" s="8">
        <v>420</v>
      </c>
      <c r="H251" s="8">
        <f>SUM(D251:G251)</f>
        <v>1729</v>
      </c>
      <c r="I251">
        <f t="shared" si="28"/>
        <v>1.1083333333333334</v>
      </c>
    </row>
    <row r="252" spans="1:9" x14ac:dyDescent="0.25">
      <c r="A252" s="49" t="s">
        <v>285</v>
      </c>
      <c r="B252" s="52" t="s">
        <v>245</v>
      </c>
      <c r="C252" s="8">
        <v>524</v>
      </c>
      <c r="D252" s="8">
        <v>117</v>
      </c>
      <c r="E252" s="8">
        <v>210</v>
      </c>
      <c r="F252" s="8">
        <v>125</v>
      </c>
      <c r="G252" s="8">
        <v>122</v>
      </c>
      <c r="H252" s="8">
        <f>SUM(D252:G252)</f>
        <v>574</v>
      </c>
      <c r="I252">
        <f t="shared" si="28"/>
        <v>1.0954198473282444</v>
      </c>
    </row>
    <row r="253" spans="1:9" x14ac:dyDescent="0.25">
      <c r="I253" t="str">
        <f t="shared" si="28"/>
        <v/>
      </c>
    </row>
    <row r="254" spans="1:9" x14ac:dyDescent="0.25">
      <c r="A254" s="32" t="s">
        <v>125</v>
      </c>
      <c r="B254" s="33"/>
      <c r="C254" s="33"/>
      <c r="D254" s="33"/>
      <c r="E254" s="33"/>
      <c r="F254" s="33"/>
      <c r="G254" s="33"/>
      <c r="H254" s="33"/>
      <c r="I254" t="str">
        <f t="shared" si="28"/>
        <v/>
      </c>
    </row>
    <row r="255" spans="1:9" ht="39" x14ac:dyDescent="0.25">
      <c r="A255" s="48" t="s">
        <v>246</v>
      </c>
      <c r="B255" s="50" t="s">
        <v>286</v>
      </c>
      <c r="C255" s="8">
        <v>96</v>
      </c>
      <c r="D255" s="8">
        <v>31</v>
      </c>
      <c r="E255" s="8">
        <v>41</v>
      </c>
      <c r="F255" s="8">
        <v>26</v>
      </c>
      <c r="G255" s="8">
        <v>26</v>
      </c>
      <c r="H255" s="8">
        <f>SUM(D255:G255)</f>
        <v>124</v>
      </c>
      <c r="I255">
        <f t="shared" si="28"/>
        <v>1.2916666666666667</v>
      </c>
    </row>
    <row r="256" spans="1:9" x14ac:dyDescent="0.25">
      <c r="I256" t="str">
        <f t="shared" si="28"/>
        <v/>
      </c>
    </row>
    <row r="257" spans="1:9" x14ac:dyDescent="0.25">
      <c r="A257" s="32" t="s">
        <v>124</v>
      </c>
      <c r="B257" s="33"/>
      <c r="C257" s="33"/>
      <c r="D257" s="33"/>
      <c r="E257" s="33"/>
      <c r="F257" s="33"/>
      <c r="G257" s="33"/>
      <c r="H257" s="33"/>
      <c r="I257" t="str">
        <f t="shared" si="28"/>
        <v/>
      </c>
    </row>
    <row r="258" spans="1:9" x14ac:dyDescent="0.25">
      <c r="A258" s="49" t="s">
        <v>247</v>
      </c>
      <c r="B258" s="50" t="s">
        <v>10</v>
      </c>
      <c r="C258" s="8">
        <v>58</v>
      </c>
      <c r="D258" s="8">
        <v>18</v>
      </c>
      <c r="E258" s="8">
        <v>25</v>
      </c>
      <c r="F258" s="8">
        <v>17</v>
      </c>
      <c r="G258" s="8">
        <v>9</v>
      </c>
      <c r="H258" s="8">
        <f>SUM(D258:G258)</f>
        <v>69</v>
      </c>
      <c r="I258">
        <f t="shared" si="28"/>
        <v>1.1896551724137931</v>
      </c>
    </row>
    <row r="259" spans="1:9" ht="26.25" x14ac:dyDescent="0.25">
      <c r="A259" s="48" t="s">
        <v>248</v>
      </c>
      <c r="B259" s="50" t="s">
        <v>10</v>
      </c>
      <c r="C259" s="8">
        <v>20</v>
      </c>
      <c r="D259" s="8">
        <v>4</v>
      </c>
      <c r="E259" s="8">
        <v>9</v>
      </c>
      <c r="F259" s="8">
        <v>12</v>
      </c>
      <c r="G259" s="8">
        <v>0</v>
      </c>
      <c r="H259" s="8">
        <f>SUM(D259:G259)</f>
        <v>25</v>
      </c>
      <c r="I259">
        <f t="shared" si="28"/>
        <v>1.25</v>
      </c>
    </row>
    <row r="260" spans="1:9" x14ac:dyDescent="0.25">
      <c r="A260" s="49" t="s">
        <v>249</v>
      </c>
      <c r="B260" s="50" t="s">
        <v>287</v>
      </c>
      <c r="C260" s="8">
        <v>164</v>
      </c>
      <c r="D260" s="8">
        <v>62</v>
      </c>
      <c r="E260" s="8">
        <v>37</v>
      </c>
      <c r="F260" s="8">
        <v>19</v>
      </c>
      <c r="G260" s="8">
        <v>44</v>
      </c>
      <c r="H260" s="8">
        <f>SUM(D260:G260)</f>
        <v>162</v>
      </c>
      <c r="I260">
        <f t="shared" si="28"/>
        <v>0.98780487804878048</v>
      </c>
    </row>
    <row r="261" spans="1:9" x14ac:dyDescent="0.25">
      <c r="I261" t="str">
        <f t="shared" si="28"/>
        <v/>
      </c>
    </row>
    <row r="262" spans="1:9" x14ac:dyDescent="0.25">
      <c r="A262" s="32" t="s">
        <v>123</v>
      </c>
      <c r="B262" s="33"/>
      <c r="C262" s="33"/>
      <c r="D262" s="33"/>
      <c r="E262" s="33"/>
      <c r="F262" s="33"/>
      <c r="G262" s="33"/>
      <c r="H262" s="33"/>
      <c r="I262" t="str">
        <f t="shared" si="28"/>
        <v/>
      </c>
    </row>
    <row r="263" spans="1:9" ht="39" x14ac:dyDescent="0.25">
      <c r="A263" s="48" t="s">
        <v>250</v>
      </c>
      <c r="B263" s="50" t="s">
        <v>228</v>
      </c>
      <c r="C263" s="8">
        <v>2118</v>
      </c>
      <c r="D263" s="8">
        <v>545</v>
      </c>
      <c r="E263" s="8">
        <v>555</v>
      </c>
      <c r="F263" s="8">
        <v>480</v>
      </c>
      <c r="G263" s="8">
        <v>519</v>
      </c>
      <c r="H263" s="8">
        <f t="shared" ref="H263" si="31">SUM(D263:G263)</f>
        <v>2099</v>
      </c>
      <c r="I263">
        <f t="shared" si="28"/>
        <v>0.99102927289896126</v>
      </c>
    </row>
    <row r="264" spans="1:9" x14ac:dyDescent="0.25">
      <c r="I264" t="str">
        <f t="shared" si="28"/>
        <v/>
      </c>
    </row>
    <row r="265" spans="1:9" x14ac:dyDescent="0.25">
      <c r="A265" s="32" t="s">
        <v>128</v>
      </c>
      <c r="B265" s="33"/>
      <c r="C265" s="33"/>
      <c r="D265" s="33"/>
      <c r="E265" s="33"/>
      <c r="F265" s="33"/>
      <c r="G265" s="33"/>
      <c r="H265" s="33"/>
      <c r="I265" t="str">
        <f t="shared" si="28"/>
        <v/>
      </c>
    </row>
    <row r="266" spans="1:9" ht="34.5" x14ac:dyDescent="0.25">
      <c r="A266" s="48" t="s">
        <v>252</v>
      </c>
      <c r="B266" s="50" t="s">
        <v>251</v>
      </c>
      <c r="C266" s="8">
        <v>154</v>
      </c>
      <c r="D266" s="8">
        <v>86</v>
      </c>
      <c r="E266" s="8">
        <v>48</v>
      </c>
      <c r="F266" s="8">
        <v>12</v>
      </c>
      <c r="G266" s="8">
        <v>27</v>
      </c>
      <c r="H266" s="8">
        <f>SUM(D266:G266)</f>
        <v>173</v>
      </c>
      <c r="I266">
        <f t="shared" si="28"/>
        <v>1.1233766233766234</v>
      </c>
    </row>
    <row r="267" spans="1:9" x14ac:dyDescent="0.25">
      <c r="I267" t="str">
        <f t="shared" si="28"/>
        <v/>
      </c>
    </row>
    <row r="268" spans="1:9" x14ac:dyDescent="0.25">
      <c r="A268" s="32" t="s">
        <v>122</v>
      </c>
      <c r="B268" s="33"/>
      <c r="C268" s="33"/>
      <c r="D268" s="33"/>
      <c r="E268" s="33"/>
      <c r="F268" s="33"/>
      <c r="G268" s="33"/>
      <c r="H268" s="33"/>
      <c r="I268" t="str">
        <f t="shared" si="28"/>
        <v/>
      </c>
    </row>
    <row r="269" spans="1:9" ht="39" x14ac:dyDescent="0.25">
      <c r="A269" s="48" t="s">
        <v>253</v>
      </c>
      <c r="B269" s="50" t="s">
        <v>228</v>
      </c>
      <c r="C269" s="8">
        <v>61</v>
      </c>
      <c r="D269" s="8">
        <v>15</v>
      </c>
      <c r="E269" s="8">
        <v>14</v>
      </c>
      <c r="F269" s="8">
        <v>15</v>
      </c>
      <c r="G269" s="8">
        <v>45</v>
      </c>
      <c r="H269" s="8">
        <f>SUM(D269:G269)</f>
        <v>89</v>
      </c>
      <c r="I269">
        <f t="shared" si="28"/>
        <v>1.459016393442623</v>
      </c>
    </row>
    <row r="270" spans="1:9" x14ac:dyDescent="0.25">
      <c r="I270" t="str">
        <f t="shared" si="28"/>
        <v/>
      </c>
    </row>
    <row r="271" spans="1:9" x14ac:dyDescent="0.25">
      <c r="A271" s="32" t="s">
        <v>66</v>
      </c>
      <c r="B271" s="33"/>
      <c r="C271" s="33"/>
      <c r="D271" s="33"/>
      <c r="E271" s="33"/>
      <c r="F271" s="33"/>
      <c r="G271" s="33"/>
      <c r="H271" s="33"/>
      <c r="I271" t="str">
        <f t="shared" si="28"/>
        <v/>
      </c>
    </row>
    <row r="272" spans="1:9" ht="31.5" customHeight="1" x14ac:dyDescent="0.25">
      <c r="A272" s="48" t="s">
        <v>256</v>
      </c>
      <c r="B272" s="50" t="s">
        <v>254</v>
      </c>
      <c r="C272" s="8">
        <v>415</v>
      </c>
      <c r="D272" s="8">
        <v>69</v>
      </c>
      <c r="E272" s="8">
        <v>78</v>
      </c>
      <c r="F272" s="8">
        <v>198</v>
      </c>
      <c r="G272" s="8">
        <v>167</v>
      </c>
      <c r="H272" s="8">
        <f>SUM(D272:G272)</f>
        <v>512</v>
      </c>
      <c r="I272">
        <f t="shared" si="28"/>
        <v>1.2337349397590363</v>
      </c>
    </row>
    <row r="273" spans="1:9" ht="39" x14ac:dyDescent="0.25">
      <c r="A273" s="48" t="s">
        <v>257</v>
      </c>
      <c r="B273" s="50" t="s">
        <v>255</v>
      </c>
      <c r="C273" s="8">
        <v>67</v>
      </c>
      <c r="D273" s="8">
        <v>12</v>
      </c>
      <c r="E273" s="8">
        <v>16</v>
      </c>
      <c r="F273" s="8">
        <v>22</v>
      </c>
      <c r="G273" s="8">
        <v>20</v>
      </c>
      <c r="H273" s="8">
        <f>SUM(D273:G273)</f>
        <v>70</v>
      </c>
      <c r="I273">
        <f t="shared" si="28"/>
        <v>1.044776119402985</v>
      </c>
    </row>
    <row r="274" spans="1:9" ht="18" customHeight="1" x14ac:dyDescent="0.25">
      <c r="A274" s="48" t="s">
        <v>258</v>
      </c>
      <c r="B274" s="50" t="s">
        <v>254</v>
      </c>
      <c r="C274" s="8">
        <v>437</v>
      </c>
      <c r="D274" s="8">
        <v>126</v>
      </c>
      <c r="E274" s="8">
        <v>165</v>
      </c>
      <c r="F274" s="8">
        <v>187</v>
      </c>
      <c r="G274" s="8">
        <v>111</v>
      </c>
      <c r="H274" s="8">
        <f>SUM(D274:G274)</f>
        <v>589</v>
      </c>
      <c r="I274">
        <f t="shared" si="28"/>
        <v>1.3478260869565217</v>
      </c>
    </row>
    <row r="275" spans="1:9" x14ac:dyDescent="0.25">
      <c r="I275" t="str">
        <f t="shared" ref="I275:I315" si="32">IF(C275="","",IFERROR(H275/C275,0))</f>
        <v/>
      </c>
    </row>
    <row r="276" spans="1:9" x14ac:dyDescent="0.25">
      <c r="A276" s="32" t="s">
        <v>67</v>
      </c>
      <c r="B276" s="33"/>
      <c r="C276" s="33"/>
      <c r="D276" s="33"/>
      <c r="E276" s="33"/>
      <c r="F276" s="33"/>
      <c r="G276" s="33"/>
      <c r="H276" s="33"/>
      <c r="I276" t="str">
        <f t="shared" si="32"/>
        <v/>
      </c>
    </row>
    <row r="277" spans="1:9" ht="26.25" x14ac:dyDescent="0.25">
      <c r="A277" s="48" t="s">
        <v>260</v>
      </c>
      <c r="B277" s="50" t="s">
        <v>259</v>
      </c>
      <c r="C277" s="8">
        <v>74</v>
      </c>
      <c r="D277" s="8">
        <v>17</v>
      </c>
      <c r="E277" s="8">
        <v>19</v>
      </c>
      <c r="F277" s="8">
        <v>22</v>
      </c>
      <c r="G277" s="8">
        <v>38</v>
      </c>
      <c r="H277" s="8">
        <f>SUM(D277:G277)</f>
        <v>96</v>
      </c>
      <c r="I277">
        <f t="shared" si="32"/>
        <v>1.2972972972972974</v>
      </c>
    </row>
    <row r="278" spans="1:9" ht="18" customHeight="1" x14ac:dyDescent="0.25">
      <c r="A278" s="49" t="s">
        <v>261</v>
      </c>
      <c r="B278" s="50" t="s">
        <v>151</v>
      </c>
      <c r="C278" s="8">
        <v>561</v>
      </c>
      <c r="D278" s="8">
        <v>145</v>
      </c>
      <c r="E278" s="8">
        <v>191</v>
      </c>
      <c r="F278" s="8">
        <v>136</v>
      </c>
      <c r="G278" s="8">
        <v>132</v>
      </c>
      <c r="H278" s="8">
        <f>SUM(D278:G278)</f>
        <v>604</v>
      </c>
      <c r="I278">
        <f t="shared" si="32"/>
        <v>1.0766488413547237</v>
      </c>
    </row>
    <row r="279" spans="1:9" ht="18.75" customHeight="1" x14ac:dyDescent="0.25">
      <c r="A279" s="49" t="s">
        <v>262</v>
      </c>
      <c r="B279" s="50" t="s">
        <v>10</v>
      </c>
      <c r="C279" s="8">
        <v>180</v>
      </c>
      <c r="D279" s="8">
        <v>51</v>
      </c>
      <c r="E279" s="8">
        <v>25</v>
      </c>
      <c r="F279" s="8">
        <v>38</v>
      </c>
      <c r="G279" s="8">
        <v>48</v>
      </c>
      <c r="H279" s="8">
        <f>SUM(D279:G279)</f>
        <v>162</v>
      </c>
      <c r="I279">
        <f t="shared" si="32"/>
        <v>0.9</v>
      </c>
    </row>
    <row r="280" spans="1:9" ht="18.75" customHeight="1" x14ac:dyDescent="0.25">
      <c r="A280" s="65"/>
      <c r="B280" s="67"/>
      <c r="C280" s="13"/>
      <c r="D280" s="13"/>
      <c r="E280" s="13"/>
      <c r="F280" s="13"/>
      <c r="G280" s="13"/>
      <c r="H280" s="13"/>
      <c r="I280" t="str">
        <f t="shared" si="32"/>
        <v/>
      </c>
    </row>
    <row r="281" spans="1:9" ht="18.75" customHeight="1" x14ac:dyDescent="0.25">
      <c r="A281" s="32" t="s">
        <v>296</v>
      </c>
      <c r="B281" s="33"/>
      <c r="C281" s="33"/>
      <c r="D281" s="33"/>
      <c r="E281" s="33"/>
      <c r="F281" s="33"/>
      <c r="G281" s="33"/>
      <c r="H281" s="33"/>
      <c r="I281" t="str">
        <f t="shared" si="32"/>
        <v/>
      </c>
    </row>
    <row r="282" spans="1:9" ht="42" customHeight="1" x14ac:dyDescent="0.25">
      <c r="A282" s="69" t="s">
        <v>299</v>
      </c>
      <c r="B282" s="51" t="s">
        <v>301</v>
      </c>
      <c r="C282" s="8">
        <v>212</v>
      </c>
      <c r="D282" s="8">
        <v>50</v>
      </c>
      <c r="E282" s="8">
        <v>66</v>
      </c>
      <c r="F282" s="8">
        <v>53</v>
      </c>
      <c r="G282" s="8">
        <v>56</v>
      </c>
      <c r="H282" s="8">
        <f>SUM(D282:G282)</f>
        <v>225</v>
      </c>
      <c r="I282">
        <f t="shared" si="32"/>
        <v>1.0613207547169812</v>
      </c>
    </row>
    <row r="283" spans="1:9" ht="33.75" customHeight="1" x14ac:dyDescent="0.25">
      <c r="A283" s="69" t="s">
        <v>300</v>
      </c>
      <c r="B283" s="55"/>
      <c r="C283" s="8">
        <v>7</v>
      </c>
      <c r="D283" s="8">
        <v>3</v>
      </c>
      <c r="E283" s="8">
        <v>0</v>
      </c>
      <c r="F283" s="8">
        <v>2</v>
      </c>
      <c r="G283" s="8">
        <v>2</v>
      </c>
      <c r="H283" s="8">
        <f t="shared" ref="H283" si="33">SUM(D283:G283)</f>
        <v>7</v>
      </c>
      <c r="I283">
        <f t="shared" si="32"/>
        <v>1</v>
      </c>
    </row>
    <row r="284" spans="1:9" ht="18.75" customHeight="1" x14ac:dyDescent="0.25">
      <c r="A284" s="65"/>
      <c r="B284" s="67"/>
      <c r="C284" s="13"/>
      <c r="D284" s="13"/>
      <c r="E284" s="13"/>
      <c r="F284" s="13"/>
      <c r="G284" s="13"/>
      <c r="H284" s="13"/>
      <c r="I284" t="str">
        <f t="shared" si="32"/>
        <v/>
      </c>
    </row>
    <row r="285" spans="1:9" x14ac:dyDescent="0.25">
      <c r="I285" t="str">
        <f t="shared" si="32"/>
        <v/>
      </c>
    </row>
    <row r="286" spans="1:9" x14ac:dyDescent="0.25">
      <c r="A286" s="40" t="s">
        <v>120</v>
      </c>
      <c r="B286" s="41"/>
      <c r="C286" s="41"/>
      <c r="D286" s="41"/>
      <c r="E286" s="41"/>
      <c r="F286" s="41"/>
      <c r="G286" s="41"/>
      <c r="H286" s="41"/>
      <c r="I286" t="str">
        <f t="shared" si="32"/>
        <v/>
      </c>
    </row>
    <row r="287" spans="1:9" x14ac:dyDescent="0.25">
      <c r="A287" s="32" t="s">
        <v>68</v>
      </c>
      <c r="B287" s="33"/>
      <c r="C287" s="33"/>
      <c r="D287" s="33"/>
      <c r="E287" s="33"/>
      <c r="F287" s="33"/>
      <c r="G287" s="33"/>
      <c r="H287" s="33"/>
      <c r="I287" t="str">
        <f t="shared" si="32"/>
        <v/>
      </c>
    </row>
    <row r="288" spans="1:9" x14ac:dyDescent="0.25">
      <c r="A288" s="49" t="s">
        <v>268</v>
      </c>
      <c r="B288" s="50" t="s">
        <v>264</v>
      </c>
      <c r="C288" s="8">
        <v>46052</v>
      </c>
      <c r="D288" s="8">
        <v>9811</v>
      </c>
      <c r="E288" s="8">
        <v>15746</v>
      </c>
      <c r="F288" s="8">
        <v>12217</v>
      </c>
      <c r="G288" s="8">
        <v>7435</v>
      </c>
      <c r="H288" s="8">
        <f>SUM(D288:G288)</f>
        <v>45209</v>
      </c>
      <c r="I288">
        <f t="shared" si="32"/>
        <v>0.98169460609745507</v>
      </c>
    </row>
    <row r="289" spans="1:9" x14ac:dyDescent="0.25">
      <c r="A289" s="49" t="s">
        <v>267</v>
      </c>
      <c r="B289" s="50" t="s">
        <v>265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f>SUM(D289:G289)</f>
        <v>0</v>
      </c>
      <c r="I289">
        <f>IF(C289="","",IFERROR(H289/C289,0))</f>
        <v>0</v>
      </c>
    </row>
    <row r="290" spans="1:9" ht="26.25" x14ac:dyDescent="0.25">
      <c r="A290" s="48" t="s">
        <v>266</v>
      </c>
      <c r="B290" s="50" t="s">
        <v>10</v>
      </c>
      <c r="C290" s="8">
        <v>8856</v>
      </c>
      <c r="D290" s="8">
        <v>2604</v>
      </c>
      <c r="E290" s="8">
        <v>2745</v>
      </c>
      <c r="F290" s="8">
        <v>2440</v>
      </c>
      <c r="G290" s="8">
        <v>2611</v>
      </c>
      <c r="H290" s="8">
        <f>SUM(D290:G290)</f>
        <v>10400</v>
      </c>
      <c r="I290">
        <f t="shared" si="32"/>
        <v>1.1743450767841013</v>
      </c>
    </row>
    <row r="291" spans="1:9" x14ac:dyDescent="0.25">
      <c r="I291" t="str">
        <f t="shared" si="32"/>
        <v/>
      </c>
    </row>
    <row r="292" spans="1:9" x14ac:dyDescent="0.25">
      <c r="A292" s="32" t="s">
        <v>69</v>
      </c>
      <c r="B292" s="33"/>
      <c r="C292" s="33"/>
      <c r="D292" s="33"/>
      <c r="E292" s="33"/>
      <c r="F292" s="33"/>
      <c r="G292" s="33"/>
      <c r="H292" s="33"/>
      <c r="I292" t="str">
        <f t="shared" si="32"/>
        <v/>
      </c>
    </row>
    <row r="293" spans="1:9" ht="18" customHeight="1" x14ac:dyDescent="0.25">
      <c r="A293" s="49" t="s">
        <v>269</v>
      </c>
      <c r="B293" s="50" t="s">
        <v>40</v>
      </c>
      <c r="C293" s="8">
        <v>18500</v>
      </c>
      <c r="D293" s="8">
        <v>8200</v>
      </c>
      <c r="E293" s="8">
        <v>4800</v>
      </c>
      <c r="F293" s="8">
        <v>7310</v>
      </c>
      <c r="G293" s="8">
        <v>3760</v>
      </c>
      <c r="H293" s="8">
        <f>SUM(D293:G293)</f>
        <v>24070</v>
      </c>
      <c r="I293">
        <f t="shared" si="32"/>
        <v>1.3010810810810811</v>
      </c>
    </row>
    <row r="294" spans="1:9" ht="23.25" x14ac:dyDescent="0.25">
      <c r="A294" s="49" t="s">
        <v>267</v>
      </c>
      <c r="B294" s="50" t="s">
        <v>263</v>
      </c>
      <c r="C294" s="8">
        <v>10002</v>
      </c>
      <c r="D294" s="8">
        <v>0</v>
      </c>
      <c r="E294" s="8">
        <v>1</v>
      </c>
      <c r="F294" s="8">
        <v>0</v>
      </c>
      <c r="G294" s="8">
        <v>0</v>
      </c>
      <c r="H294" s="8">
        <f>SUM(D294:G294)</f>
        <v>1</v>
      </c>
      <c r="I294">
        <f t="shared" si="32"/>
        <v>9.9980003999200156E-5</v>
      </c>
    </row>
    <row r="295" spans="1:9" x14ac:dyDescent="0.25">
      <c r="I295" t="str">
        <f t="shared" si="32"/>
        <v/>
      </c>
    </row>
    <row r="296" spans="1:9" x14ac:dyDescent="0.25">
      <c r="A296" s="32" t="s">
        <v>70</v>
      </c>
      <c r="B296" s="33"/>
      <c r="C296" s="33"/>
      <c r="D296" s="33"/>
      <c r="E296" s="33"/>
      <c r="F296" s="33"/>
      <c r="G296" s="33"/>
      <c r="H296" s="33"/>
      <c r="I296" t="str">
        <f t="shared" si="32"/>
        <v/>
      </c>
    </row>
    <row r="297" spans="1:9" x14ac:dyDescent="0.25">
      <c r="A297" s="49" t="s">
        <v>268</v>
      </c>
      <c r="B297" s="50" t="s">
        <v>40</v>
      </c>
      <c r="C297" s="8">
        <v>11842</v>
      </c>
      <c r="D297" s="8">
        <v>5058</v>
      </c>
      <c r="E297" s="8">
        <v>3203</v>
      </c>
      <c r="F297" s="8">
        <v>5131</v>
      </c>
      <c r="G297" s="8">
        <v>4371</v>
      </c>
      <c r="H297" s="8">
        <f>SUM(D297:G297)</f>
        <v>17763</v>
      </c>
      <c r="I297">
        <f t="shared" si="32"/>
        <v>1.5</v>
      </c>
    </row>
    <row r="298" spans="1:9" x14ac:dyDescent="0.25">
      <c r="I298" t="str">
        <f t="shared" si="32"/>
        <v/>
      </c>
    </row>
    <row r="299" spans="1:9" x14ac:dyDescent="0.25">
      <c r="A299" s="40" t="s">
        <v>41</v>
      </c>
      <c r="B299" s="41"/>
      <c r="C299" s="41"/>
      <c r="D299" s="41"/>
      <c r="E299" s="41"/>
      <c r="F299" s="41"/>
      <c r="G299" s="41"/>
      <c r="H299" s="41"/>
      <c r="I299" t="str">
        <f t="shared" si="32"/>
        <v/>
      </c>
    </row>
    <row r="300" spans="1:9" x14ac:dyDescent="0.25">
      <c r="A300" s="32" t="s">
        <v>42</v>
      </c>
      <c r="B300" s="33"/>
      <c r="C300" s="33"/>
      <c r="D300" s="33"/>
      <c r="E300" s="33"/>
      <c r="F300" s="33"/>
      <c r="G300" s="33"/>
      <c r="H300" s="33"/>
      <c r="I300" t="str">
        <f t="shared" si="32"/>
        <v/>
      </c>
    </row>
    <row r="301" spans="1:9" ht="64.5" x14ac:dyDescent="0.25">
      <c r="A301" s="48" t="s">
        <v>271</v>
      </c>
      <c r="B301" s="50" t="s">
        <v>270</v>
      </c>
      <c r="C301" s="8">
        <v>142</v>
      </c>
      <c r="D301" s="8">
        <v>51</v>
      </c>
      <c r="E301" s="8">
        <v>128</v>
      </c>
      <c r="F301" s="8">
        <v>108</v>
      </c>
      <c r="G301" s="8">
        <v>66</v>
      </c>
      <c r="H301" s="8">
        <f>SUM(D301:G301)</f>
        <v>353</v>
      </c>
      <c r="I301">
        <f t="shared" si="32"/>
        <v>2.4859154929577465</v>
      </c>
    </row>
    <row r="302" spans="1:9" x14ac:dyDescent="0.25">
      <c r="A302" s="59"/>
      <c r="B302" s="60"/>
      <c r="C302" s="61"/>
      <c r="D302" s="61"/>
      <c r="E302" s="61"/>
      <c r="F302" s="61"/>
      <c r="G302" s="61"/>
      <c r="H302" s="61"/>
      <c r="I302" t="str">
        <f t="shared" si="32"/>
        <v/>
      </c>
    </row>
    <row r="303" spans="1:9" x14ac:dyDescent="0.25">
      <c r="A303" s="32" t="s">
        <v>274</v>
      </c>
      <c r="B303" s="62"/>
      <c r="C303" s="63"/>
      <c r="D303" s="63"/>
      <c r="E303" s="63"/>
      <c r="F303" s="63"/>
      <c r="G303" s="63"/>
      <c r="H303" s="63"/>
      <c r="I303" t="str">
        <f t="shared" si="32"/>
        <v/>
      </c>
    </row>
    <row r="304" spans="1:9" ht="39" x14ac:dyDescent="0.25">
      <c r="A304" s="53" t="s">
        <v>277</v>
      </c>
      <c r="B304" s="50" t="s">
        <v>11</v>
      </c>
      <c r="C304" s="8">
        <v>216</v>
      </c>
      <c r="D304" s="8">
        <v>60</v>
      </c>
      <c r="E304" s="8">
        <v>65</v>
      </c>
      <c r="F304" s="8">
        <v>35</v>
      </c>
      <c r="G304" s="8">
        <v>65</v>
      </c>
      <c r="H304" s="8">
        <f>SUM(D304:G304)</f>
        <v>225</v>
      </c>
      <c r="I304">
        <f t="shared" si="32"/>
        <v>1.0416666666666667</v>
      </c>
    </row>
    <row r="305" spans="1:9" ht="26.25" x14ac:dyDescent="0.25">
      <c r="A305" s="48" t="s">
        <v>278</v>
      </c>
      <c r="B305" s="50" t="s">
        <v>11</v>
      </c>
      <c r="C305" s="8">
        <v>184</v>
      </c>
      <c r="D305" s="8">
        <v>13</v>
      </c>
      <c r="E305" s="8">
        <v>16</v>
      </c>
      <c r="F305" s="8">
        <v>185</v>
      </c>
      <c r="G305" s="8">
        <v>15</v>
      </c>
      <c r="H305" s="8">
        <f t="shared" ref="H305:H306" si="34">SUM(D305:G305)</f>
        <v>229</v>
      </c>
      <c r="I305">
        <f t="shared" si="32"/>
        <v>1.2445652173913044</v>
      </c>
    </row>
    <row r="306" spans="1:9" ht="26.25" x14ac:dyDescent="0.25">
      <c r="A306" s="48" t="s">
        <v>279</v>
      </c>
      <c r="B306" s="50" t="s">
        <v>11</v>
      </c>
      <c r="C306" s="8">
        <v>2135</v>
      </c>
      <c r="D306" s="8">
        <v>107</v>
      </c>
      <c r="E306" s="8">
        <v>2069</v>
      </c>
      <c r="F306" s="8">
        <v>144</v>
      </c>
      <c r="G306" s="8">
        <v>115</v>
      </c>
      <c r="H306" s="8">
        <f t="shared" si="34"/>
        <v>2435</v>
      </c>
      <c r="I306">
        <f t="shared" si="32"/>
        <v>1.1405152224824355</v>
      </c>
    </row>
    <row r="307" spans="1:9" x14ac:dyDescent="0.25">
      <c r="I307" t="str">
        <f t="shared" si="32"/>
        <v/>
      </c>
    </row>
    <row r="308" spans="1:9" x14ac:dyDescent="0.25">
      <c r="A308" s="32" t="s">
        <v>275</v>
      </c>
      <c r="B308" s="33"/>
      <c r="C308" s="33"/>
      <c r="D308" s="33"/>
      <c r="E308" s="33"/>
      <c r="F308" s="33"/>
      <c r="G308" s="33"/>
      <c r="H308" s="33"/>
      <c r="I308" t="str">
        <f t="shared" si="32"/>
        <v/>
      </c>
    </row>
    <row r="309" spans="1:9" ht="39" x14ac:dyDescent="0.25">
      <c r="A309" s="48" t="s">
        <v>272</v>
      </c>
      <c r="B309" s="50" t="s">
        <v>270</v>
      </c>
      <c r="C309" s="8">
        <v>177</v>
      </c>
      <c r="D309" s="8">
        <v>57</v>
      </c>
      <c r="E309" s="8">
        <v>47</v>
      </c>
      <c r="F309" s="8">
        <v>34</v>
      </c>
      <c r="G309" s="8">
        <v>19</v>
      </c>
      <c r="H309" s="8">
        <f>SUM(D309:G309)</f>
        <v>157</v>
      </c>
      <c r="I309">
        <f t="shared" si="32"/>
        <v>0.88700564971751417</v>
      </c>
    </row>
    <row r="310" spans="1:9" x14ac:dyDescent="0.25">
      <c r="F310" s="70"/>
      <c r="I310" t="str">
        <f t="shared" si="32"/>
        <v/>
      </c>
    </row>
    <row r="311" spans="1:9" x14ac:dyDescent="0.25">
      <c r="A311" s="32" t="s">
        <v>276</v>
      </c>
      <c r="B311" s="33"/>
      <c r="C311" s="33"/>
      <c r="D311" s="33"/>
      <c r="E311" s="33"/>
      <c r="F311" s="33"/>
      <c r="G311" s="33"/>
      <c r="H311" s="33"/>
      <c r="I311" t="str">
        <f t="shared" si="32"/>
        <v/>
      </c>
    </row>
    <row r="312" spans="1:9" ht="39" x14ac:dyDescent="0.25">
      <c r="A312" s="48" t="s">
        <v>273</v>
      </c>
      <c r="B312" s="50" t="s">
        <v>270</v>
      </c>
      <c r="C312" s="8">
        <v>101</v>
      </c>
      <c r="D312" s="8">
        <v>19</v>
      </c>
      <c r="E312" s="8">
        <v>36</v>
      </c>
      <c r="F312" s="8">
        <v>21</v>
      </c>
      <c r="G312" s="8">
        <v>21</v>
      </c>
      <c r="H312" s="8">
        <f>SUM(D312:G312)</f>
        <v>97</v>
      </c>
      <c r="I312">
        <f t="shared" si="32"/>
        <v>0.96039603960396036</v>
      </c>
    </row>
    <row r="313" spans="1:9" x14ac:dyDescent="0.25">
      <c r="I313" t="str">
        <f t="shared" si="32"/>
        <v/>
      </c>
    </row>
    <row r="314" spans="1:9" x14ac:dyDescent="0.25">
      <c r="I314" t="str">
        <f t="shared" si="32"/>
        <v/>
      </c>
    </row>
    <row r="315" spans="1:9" x14ac:dyDescent="0.25">
      <c r="I315" t="str">
        <f t="shared" si="32"/>
        <v/>
      </c>
    </row>
  </sheetData>
  <mergeCells count="8">
    <mergeCell ref="A172:B172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1" sqref="F21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9.140625" customWidth="1"/>
    <col min="4" max="4" width="11" style="15" bestFit="1" customWidth="1"/>
    <col min="5" max="5" width="13.5703125" bestFit="1" customWidth="1"/>
    <col min="6" max="6" width="12.85546875" style="15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101</v>
      </c>
      <c r="C1" t="s">
        <v>102</v>
      </c>
      <c r="D1" s="15" t="s">
        <v>103</v>
      </c>
      <c r="E1" t="s">
        <v>104</v>
      </c>
      <c r="F1" s="15" t="s">
        <v>105</v>
      </c>
    </row>
    <row r="2" spans="1:7" x14ac:dyDescent="0.25">
      <c r="A2" t="s">
        <v>106</v>
      </c>
      <c r="B2" s="16">
        <f>SUM(CIVIL!C:C)</f>
        <v>644711</v>
      </c>
      <c r="C2" s="16">
        <f>SUM(CIVIL!H:H)</f>
        <v>695322</v>
      </c>
      <c r="D2" s="15">
        <f t="shared" ref="D2:D8" si="0">C2/B2</f>
        <v>1.0785018403594788</v>
      </c>
      <c r="E2">
        <f>COUNT(CIVIL!I:I)</f>
        <v>54</v>
      </c>
      <c r="F2" s="24">
        <f>SUM(CIVIL!I:I)</f>
        <v>57.411700295837214</v>
      </c>
    </row>
    <row r="3" spans="1:7" x14ac:dyDescent="0.25">
      <c r="A3" t="s">
        <v>107</v>
      </c>
      <c r="B3" s="16">
        <f>SUM(PENAL!C:C)</f>
        <v>103872</v>
      </c>
      <c r="C3" s="16">
        <f>SUM(PENAL!H:H)</f>
        <v>107420</v>
      </c>
      <c r="D3" s="15">
        <f t="shared" si="0"/>
        <v>1.0341574245224892</v>
      </c>
      <c r="E3">
        <f>COUNT(PENAL!I:I)</f>
        <v>21</v>
      </c>
      <c r="F3" s="24">
        <f>SUM(PENAL!I:I)</f>
        <v>23.309593284849353</v>
      </c>
    </row>
    <row r="4" spans="1:7" x14ac:dyDescent="0.25">
      <c r="A4" t="s">
        <v>108</v>
      </c>
      <c r="B4" s="16">
        <f>SUM(FAMILIAR!C:C)</f>
        <v>402635</v>
      </c>
      <c r="C4" s="16">
        <f>SUM(FAMILIAR!H:H)</f>
        <v>438420</v>
      </c>
      <c r="D4" s="15">
        <f t="shared" si="0"/>
        <v>1.0888770226135334</v>
      </c>
      <c r="E4">
        <f>COUNT(FAMILIAR!I:I)</f>
        <v>36</v>
      </c>
      <c r="F4" s="24">
        <f>SUM(FAMILIAR!I:I)</f>
        <v>35.312903482064307</v>
      </c>
    </row>
    <row r="5" spans="1:7" x14ac:dyDescent="0.25">
      <c r="A5" t="s">
        <v>109</v>
      </c>
      <c r="B5" s="16">
        <f>SUM(MIXTO!C:C)</f>
        <v>89883</v>
      </c>
      <c r="C5" s="16">
        <f>SUM(MIXTO!H:H)</f>
        <v>107528</v>
      </c>
      <c r="D5" s="15">
        <f t="shared" si="0"/>
        <v>1.1963107595429614</v>
      </c>
      <c r="E5">
        <f>COUNT(MIXTO!I:I)</f>
        <v>30</v>
      </c>
      <c r="F5" s="24">
        <f>SUM(MIXTO!I:I)</f>
        <v>31.459297281064629</v>
      </c>
    </row>
    <row r="6" spans="1:7" x14ac:dyDescent="0.25">
      <c r="A6" t="s">
        <v>110</v>
      </c>
      <c r="B6" s="16">
        <f>SUM(MERCANTIL!C:C)</f>
        <v>117176</v>
      </c>
      <c r="C6" s="16">
        <f>SUM(MERCANTIL!H:H)</f>
        <v>120535</v>
      </c>
      <c r="D6" s="15">
        <f t="shared" si="0"/>
        <v>1.0286662797842561</v>
      </c>
      <c r="E6">
        <f>COUNT(MERCANTIL!I:I)</f>
        <v>15</v>
      </c>
      <c r="F6" s="24">
        <f>SUM(MERCANTIL!I:I)</f>
        <v>14.900742735137587</v>
      </c>
    </row>
    <row r="7" spans="1:7" ht="15.75" thickBot="1" x14ac:dyDescent="0.3">
      <c r="A7" t="s">
        <v>111</v>
      </c>
      <c r="B7" s="17">
        <f>SUM(ADOLESCENTES!C:C)</f>
        <v>650</v>
      </c>
      <c r="C7" s="17">
        <f>SUM(ADOLESCENTES!H:H)</f>
        <v>784</v>
      </c>
      <c r="D7" s="18">
        <f t="shared" si="0"/>
        <v>1.2061538461538461</v>
      </c>
      <c r="E7" s="22">
        <f>COUNT(ADOLESCENTES!I:I)</f>
        <v>9</v>
      </c>
      <c r="F7" s="25">
        <f>SUM(ADOLESCENTES!I:I)</f>
        <v>6.4958321150097467</v>
      </c>
    </row>
    <row r="8" spans="1:7" ht="15.75" thickTop="1" x14ac:dyDescent="0.25">
      <c r="A8" t="s">
        <v>112</v>
      </c>
      <c r="B8" s="19">
        <f>SUM(B2:B7)</f>
        <v>1358927</v>
      </c>
      <c r="C8" s="19">
        <f>SUM(C2:C7)</f>
        <v>1470009</v>
      </c>
      <c r="D8" s="20">
        <f t="shared" si="0"/>
        <v>1.0817424335523542</v>
      </c>
      <c r="E8" s="21">
        <f>SUM(E2:E7)</f>
        <v>165</v>
      </c>
      <c r="F8" s="26">
        <f>SUM(F2:F7)</f>
        <v>168.89006919396283</v>
      </c>
      <c r="G8" s="15">
        <f>F8/E8</f>
        <v>1.023576176933108</v>
      </c>
    </row>
    <row r="11" spans="1:7" x14ac:dyDescent="0.25">
      <c r="A11" t="s">
        <v>113</v>
      </c>
      <c r="B11" s="16">
        <f>SUM(ADMIN!C12:C81)</f>
        <v>118361</v>
      </c>
      <c r="C11" s="16">
        <f>SUM(ADMIN!H12:H81)</f>
        <v>137696</v>
      </c>
      <c r="D11" s="15">
        <f>C11/B11</f>
        <v>1.1633561730637625</v>
      </c>
      <c r="E11">
        <f>COUNT(ADMIN!I12:I81)</f>
        <v>36</v>
      </c>
    </row>
    <row r="12" spans="1:7" x14ac:dyDescent="0.25">
      <c r="A12" t="s">
        <v>114</v>
      </c>
      <c r="B12" s="16">
        <f>SUM(ADMIN!C84:C283)</f>
        <v>1345833</v>
      </c>
      <c r="C12" s="16">
        <f>SUM(ADMIN!H84:H283)</f>
        <v>1545650</v>
      </c>
      <c r="D12" s="15">
        <f>C12/B12</f>
        <v>1.1484708726862842</v>
      </c>
      <c r="E12">
        <f>COUNT(ADMIN!I84:I279)</f>
        <v>92</v>
      </c>
    </row>
    <row r="13" spans="1:7" x14ac:dyDescent="0.25">
      <c r="A13" t="s">
        <v>115</v>
      </c>
      <c r="B13" s="16">
        <f>SUM(ADMIN!C288:C297)</f>
        <v>95252</v>
      </c>
      <c r="C13" s="16">
        <f>SUM(ADMIN!H288:H297)</f>
        <v>97443</v>
      </c>
      <c r="D13" s="15">
        <f>C13/B13</f>
        <v>1.0230021416873136</v>
      </c>
      <c r="E13">
        <f>COUNT(ADMIN!I288:I297)</f>
        <v>6</v>
      </c>
    </row>
    <row r="14" spans="1:7" ht="15.75" thickBot="1" x14ac:dyDescent="0.3">
      <c r="A14" t="s">
        <v>116</v>
      </c>
      <c r="B14" s="17">
        <f>SUM(ADMIN!C301:C312)</f>
        <v>2955</v>
      </c>
      <c r="C14" s="17">
        <f>SUM(ADMIN!H301:H312)</f>
        <v>3496</v>
      </c>
      <c r="D14" s="18">
        <f>C14/B14</f>
        <v>1.1830795262267344</v>
      </c>
      <c r="E14" s="22">
        <f>COUNT(ADMIN!I301:I312)</f>
        <v>6</v>
      </c>
    </row>
    <row r="15" spans="1:7" ht="15.75" thickTop="1" x14ac:dyDescent="0.25">
      <c r="B15" s="16">
        <f>SUM(B11:B14)</f>
        <v>1562401</v>
      </c>
      <c r="C15" s="16">
        <f>SUM(C11:C14)</f>
        <v>1784285</v>
      </c>
      <c r="D15" s="15">
        <f>C15/B15</f>
        <v>1.1420147580550704</v>
      </c>
      <c r="E15">
        <f>SUM(E11:E14)</f>
        <v>140</v>
      </c>
      <c r="F15" s="24">
        <f>SUM(ADMIN!I:I)</f>
        <v>163.20165957876787</v>
      </c>
    </row>
    <row r="17" spans="1:10" x14ac:dyDescent="0.25">
      <c r="A17" t="s">
        <v>117</v>
      </c>
      <c r="B17" s="16">
        <f>SUM([1]FA!C12:C13)</f>
        <v>82340</v>
      </c>
      <c r="C17" s="16">
        <f>SUM([1]FA!H12:H13)</f>
        <v>90455</v>
      </c>
      <c r="D17" s="15">
        <f>C17/B17</f>
        <v>1.0985547728928831</v>
      </c>
      <c r="E17">
        <f>COUNT([1]FA!I12:I13)</f>
        <v>2</v>
      </c>
    </row>
    <row r="18" spans="1:10" ht="15.75" thickBot="1" x14ac:dyDescent="0.3">
      <c r="A18" t="s">
        <v>118</v>
      </c>
      <c r="B18" s="17">
        <f>SUM([1]FA!C17:C19)</f>
        <v>1944</v>
      </c>
      <c r="C18" s="17">
        <f>SUM([1]FA!H17:H19)</f>
        <v>2803</v>
      </c>
      <c r="D18" s="18">
        <f>C18/B18</f>
        <v>1.4418724279835391</v>
      </c>
      <c r="E18" s="22">
        <f>COUNT([1]FA!I17:I18)</f>
        <v>2</v>
      </c>
    </row>
    <row r="19" spans="1:10" ht="15.75" thickTop="1" x14ac:dyDescent="0.25">
      <c r="B19" s="16">
        <f>SUM(B17:B18)</f>
        <v>84284</v>
      </c>
      <c r="C19" s="16">
        <f>SUM(C17:C18)</f>
        <v>93258</v>
      </c>
      <c r="D19" s="15">
        <f>C19/B19</f>
        <v>1.1064733520003798</v>
      </c>
      <c r="E19">
        <f>SUM(E17:E18)</f>
        <v>4</v>
      </c>
      <c r="F19" s="24">
        <f>SUM([1]FA!I:I)</f>
        <v>5.6423657343474627</v>
      </c>
    </row>
    <row r="20" spans="1:10" x14ac:dyDescent="0.25">
      <c r="F20" s="24"/>
    </row>
    <row r="21" spans="1:10" x14ac:dyDescent="0.25">
      <c r="A21" t="s">
        <v>119</v>
      </c>
      <c r="B21" s="19">
        <f>B15+B19</f>
        <v>1646685</v>
      </c>
      <c r="C21" s="19">
        <f>C15+C19</f>
        <v>1877543</v>
      </c>
      <c r="D21" s="20">
        <f>C21/B21</f>
        <v>1.1401956051096598</v>
      </c>
      <c r="E21" s="23">
        <f>E15+E19</f>
        <v>144</v>
      </c>
      <c r="F21" s="26">
        <f>F15+F19</f>
        <v>168.84402531311534</v>
      </c>
      <c r="G21" s="15">
        <f>F21/E21</f>
        <v>1.1725279535633009</v>
      </c>
    </row>
    <row r="22" spans="1:10" x14ac:dyDescent="0.25">
      <c r="J22" t="s">
        <v>121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2023-03-24T19:31:15Z</cp:lastPrinted>
  <dcterms:created xsi:type="dcterms:W3CDTF">2019-01-09T20:57:09Z</dcterms:created>
  <dcterms:modified xsi:type="dcterms:W3CDTF">2023-03-31T18:03:18Z</dcterms:modified>
</cp:coreProperties>
</file>