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00" windowHeight="7875"/>
  </bookViews>
  <sheets>
    <sheet name="FORMATO_4" sheetId="1" r:id="rId1"/>
    <sheet name="FORMATO_5" sheetId="11" r:id="rId2"/>
    <sheet name="FORMATO_6a" sheetId="2" r:id="rId3"/>
    <sheet name="FORMATO_6b" sheetId="3" r:id="rId4"/>
    <sheet name="FORMATO_6c" sheetId="4" r:id="rId5"/>
    <sheet name="FORMATO_6d" sheetId="5" r:id="rId6"/>
  </sheets>
  <externalReferences>
    <externalReference r:id="rId7"/>
  </externalReferences>
  <definedNames>
    <definedName name="_xlnm.Print_Area" localSheetId="2">FORMATO_6a!$A$10:$H$181</definedName>
    <definedName name="_xlnm.Print_Titles" localSheetId="0">FORMATO_4!$1:$6</definedName>
    <definedName name="_xlnm.Print_Titles" localSheetId="1">FORMATO_5!$1:$9</definedName>
    <definedName name="_xlnm.Print_Titles" localSheetId="2">FORMATO_6a!$1:$9</definedName>
    <definedName name="_xlnm.Print_Titles" localSheetId="4">FORMATO_6c!$1:$9</definedName>
  </definedNames>
  <calcPr calcId="145621"/>
</workbook>
</file>

<file path=xl/calcChain.xml><?xml version="1.0" encoding="utf-8"?>
<calcChain xmlns="http://schemas.openxmlformats.org/spreadsheetml/2006/main">
  <c r="I11" i="11" l="1"/>
  <c r="F71" i="2" l="1"/>
  <c r="F70" i="2"/>
  <c r="F69" i="2"/>
  <c r="G68" i="2"/>
  <c r="F68" i="2"/>
  <c r="C68" i="2"/>
  <c r="F67" i="2"/>
  <c r="F66" i="2"/>
  <c r="G65" i="2"/>
  <c r="F65" i="2"/>
  <c r="G64" i="2"/>
  <c r="F64" i="2"/>
  <c r="G62" i="2"/>
  <c r="F62" i="2"/>
  <c r="G61" i="2"/>
  <c r="F61" i="2"/>
  <c r="C61" i="2"/>
  <c r="G60" i="2"/>
  <c r="F60" i="2"/>
  <c r="G58" i="2"/>
  <c r="F58" i="2"/>
  <c r="G57" i="2"/>
  <c r="F57" i="2"/>
  <c r="G56" i="2"/>
  <c r="F56" i="2"/>
  <c r="G55" i="2"/>
  <c r="F55" i="2"/>
  <c r="C55" i="2"/>
  <c r="G54" i="2"/>
  <c r="F54" i="2"/>
  <c r="C54" i="2"/>
  <c r="G53" i="2"/>
  <c r="F53" i="2"/>
  <c r="C53" i="2"/>
  <c r="G52" i="2"/>
  <c r="F52" i="2"/>
  <c r="C52" i="2"/>
  <c r="G51" i="2"/>
  <c r="F51" i="2"/>
  <c r="C51" i="2"/>
  <c r="G50" i="2"/>
  <c r="F50" i="2"/>
  <c r="C50" i="2"/>
  <c r="G48" i="2"/>
  <c r="F48" i="2"/>
  <c r="C48" i="2"/>
  <c r="G47" i="2"/>
  <c r="F47" i="2"/>
  <c r="C47" i="2"/>
  <c r="G46" i="2"/>
  <c r="F46" i="2"/>
  <c r="C46" i="2"/>
  <c r="G45" i="2"/>
  <c r="F45" i="2"/>
  <c r="C45" i="2"/>
  <c r="G44" i="2"/>
  <c r="F44" i="2"/>
  <c r="C44" i="2"/>
  <c r="G43" i="2"/>
  <c r="F43" i="2"/>
  <c r="C43" i="2"/>
  <c r="G42" i="2"/>
  <c r="F42" i="2"/>
  <c r="C42" i="2"/>
  <c r="G41" i="2"/>
  <c r="F41" i="2"/>
  <c r="C41" i="2"/>
  <c r="G40" i="2"/>
  <c r="F40" i="2"/>
  <c r="C40" i="2"/>
  <c r="G38" i="2"/>
  <c r="F38" i="2"/>
  <c r="C38" i="2"/>
  <c r="G37" i="2"/>
  <c r="F37" i="2"/>
  <c r="C37" i="2"/>
  <c r="G36" i="2"/>
  <c r="F36" i="2"/>
  <c r="C36" i="2"/>
  <c r="G35" i="2"/>
  <c r="F35" i="2"/>
  <c r="C35" i="2"/>
  <c r="G34" i="2"/>
  <c r="F34" i="2"/>
  <c r="C34" i="2"/>
  <c r="G33" i="2"/>
  <c r="F33" i="2"/>
  <c r="C33" i="2"/>
  <c r="G32" i="2"/>
  <c r="F32" i="2"/>
  <c r="C32" i="2"/>
  <c r="G31" i="2"/>
  <c r="F31" i="2"/>
  <c r="C31" i="2"/>
  <c r="G30" i="2"/>
  <c r="F30" i="2"/>
  <c r="C30" i="2"/>
  <c r="G28" i="2"/>
  <c r="F28" i="2"/>
  <c r="C28" i="2"/>
  <c r="G27" i="2"/>
  <c r="F27" i="2"/>
  <c r="C27" i="2"/>
  <c r="G26" i="2"/>
  <c r="F26" i="2"/>
  <c r="C26" i="2"/>
  <c r="G25" i="2"/>
  <c r="F25" i="2"/>
  <c r="C25" i="2"/>
  <c r="G24" i="2"/>
  <c r="F24" i="2"/>
  <c r="C24" i="2"/>
  <c r="G23" i="2"/>
  <c r="F23" i="2"/>
  <c r="C23" i="2"/>
  <c r="G22" i="2"/>
  <c r="F22" i="2"/>
  <c r="C22" i="2"/>
  <c r="G21" i="2"/>
  <c r="F21" i="2"/>
  <c r="C21" i="2"/>
  <c r="G20" i="2"/>
  <c r="F20" i="2"/>
  <c r="C20" i="2"/>
  <c r="G18" i="2"/>
  <c r="F18" i="2"/>
  <c r="C18" i="2"/>
  <c r="G17" i="2"/>
  <c r="F17" i="2"/>
  <c r="C17" i="2"/>
  <c r="G16" i="2"/>
  <c r="F16" i="2"/>
  <c r="C16" i="2"/>
  <c r="G15" i="2"/>
  <c r="F15" i="2"/>
  <c r="C15" i="2"/>
  <c r="G14" i="2"/>
  <c r="F14" i="2"/>
  <c r="C14" i="2"/>
  <c r="G13" i="2"/>
  <c r="F13" i="2"/>
  <c r="C13" i="2"/>
  <c r="G12" i="2"/>
  <c r="F12" i="2"/>
  <c r="C12" i="2"/>
  <c r="H37" i="11"/>
  <c r="G37" i="11"/>
  <c r="E37" i="11"/>
  <c r="D37" i="11"/>
  <c r="H17" i="11"/>
  <c r="G17" i="11"/>
  <c r="E17" i="11"/>
  <c r="D17" i="11"/>
  <c r="H16" i="11"/>
  <c r="G16" i="11"/>
  <c r="H15" i="11"/>
  <c r="G15" i="11"/>
  <c r="D15" i="11"/>
  <c r="H14" i="11"/>
  <c r="G14" i="11"/>
  <c r="E14" i="11"/>
  <c r="D14" i="11"/>
  <c r="H44" i="11" l="1"/>
  <c r="G44" i="11"/>
  <c r="G76" i="2" l="1"/>
  <c r="F76" i="2"/>
  <c r="D63" i="2"/>
  <c r="D59" i="2"/>
  <c r="D49" i="2"/>
  <c r="D39" i="2"/>
  <c r="D29" i="2"/>
  <c r="D19" i="2"/>
  <c r="G59" i="2" l="1"/>
  <c r="G63" i="2"/>
  <c r="F63" i="2"/>
  <c r="F59" i="2"/>
  <c r="G49" i="2"/>
  <c r="F49" i="2"/>
  <c r="G39" i="2"/>
  <c r="F39" i="2"/>
  <c r="G29" i="2"/>
  <c r="F29" i="2"/>
  <c r="G19" i="2"/>
  <c r="F19" i="2"/>
  <c r="E82" i="4" l="1"/>
  <c r="H82" i="4" s="1"/>
  <c r="H81" i="4"/>
  <c r="E81" i="4"/>
  <c r="E80" i="4"/>
  <c r="H80" i="4" s="1"/>
  <c r="H79" i="4"/>
  <c r="E79" i="4"/>
  <c r="E78" i="4"/>
  <c r="H78" i="4" s="1"/>
  <c r="E76" i="4"/>
  <c r="H76" i="4" s="1"/>
  <c r="H75" i="4"/>
  <c r="E75" i="4"/>
  <c r="E74" i="4"/>
  <c r="H74" i="4" s="1"/>
  <c r="H73" i="4"/>
  <c r="E73" i="4"/>
  <c r="E72" i="4"/>
  <c r="H72" i="4" s="1"/>
  <c r="H71" i="4"/>
  <c r="E71" i="4"/>
  <c r="E70" i="4"/>
  <c r="H70" i="4" s="1"/>
  <c r="H69" i="4"/>
  <c r="E69" i="4"/>
  <c r="E68" i="4"/>
  <c r="H68" i="4" s="1"/>
  <c r="H67" i="4"/>
  <c r="E67" i="4"/>
  <c r="H65" i="4"/>
  <c r="E65" i="4"/>
  <c r="E64" i="4"/>
  <c r="H64" i="4" s="1"/>
  <c r="H63" i="4"/>
  <c r="E63" i="4"/>
  <c r="E62" i="4"/>
  <c r="H62" i="4" s="1"/>
  <c r="H61" i="4"/>
  <c r="E61" i="4"/>
  <c r="E60" i="4"/>
  <c r="H60" i="4" s="1"/>
  <c r="H59" i="4"/>
  <c r="E59" i="4"/>
  <c r="E58" i="4"/>
  <c r="H58" i="4" s="1"/>
  <c r="E56" i="4"/>
  <c r="H56" i="4" s="1"/>
  <c r="H55" i="4"/>
  <c r="E55" i="4"/>
  <c r="E54" i="4"/>
  <c r="H54" i="4" s="1"/>
  <c r="H53" i="4"/>
  <c r="E53" i="4"/>
  <c r="E52" i="4"/>
  <c r="H52" i="4" s="1"/>
  <c r="H51" i="4"/>
  <c r="E51" i="4"/>
  <c r="E50" i="4"/>
  <c r="H50" i="4" s="1"/>
  <c r="H49" i="4"/>
  <c r="E49" i="4"/>
  <c r="E48" i="4"/>
  <c r="H48" i="4" s="1"/>
  <c r="H47" i="4"/>
  <c r="E47" i="4"/>
  <c r="E45" i="4"/>
  <c r="H45" i="4" s="1"/>
  <c r="H44" i="4"/>
  <c r="E44" i="4"/>
  <c r="E43" i="4"/>
  <c r="H43" i="4" s="1"/>
  <c r="H42" i="4"/>
  <c r="E42" i="4"/>
  <c r="E41" i="4"/>
  <c r="H41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8" i="4"/>
  <c r="H28" i="4" s="1"/>
  <c r="H27" i="4"/>
  <c r="E27" i="4"/>
  <c r="E26" i="4"/>
  <c r="H26" i="4" s="1"/>
  <c r="H25" i="4"/>
  <c r="E25" i="4"/>
  <c r="E24" i="4"/>
  <c r="H24" i="4" s="1"/>
  <c r="H23" i="4"/>
  <c r="E23" i="4"/>
  <c r="E22" i="4"/>
  <c r="H22" i="4" s="1"/>
  <c r="H21" i="4"/>
  <c r="E21" i="4"/>
  <c r="E15" i="4"/>
  <c r="E16" i="4"/>
  <c r="H16" i="4" s="1"/>
  <c r="E17" i="4"/>
  <c r="H17" i="4" s="1"/>
  <c r="E18" i="4"/>
  <c r="E19" i="4"/>
  <c r="H14" i="4"/>
  <c r="H15" i="4"/>
  <c r="H18" i="4"/>
  <c r="H19" i="4"/>
  <c r="E14" i="4"/>
  <c r="I67" i="11"/>
  <c r="I66" i="11"/>
  <c r="I65" i="11"/>
  <c r="I64" i="11"/>
  <c r="I63" i="11"/>
  <c r="I62" i="11"/>
  <c r="I61" i="11"/>
  <c r="I60" i="11"/>
  <c r="I59" i="11"/>
  <c r="I58" i="11"/>
  <c r="I57" i="11"/>
  <c r="I56" i="11"/>
  <c r="I55" i="11"/>
  <c r="I54" i="11"/>
  <c r="I53" i="11"/>
  <c r="I52" i="11"/>
  <c r="I51" i="11"/>
  <c r="I50" i="11"/>
  <c r="I49" i="11"/>
  <c r="I42" i="11"/>
  <c r="I41" i="11"/>
  <c r="I39" i="11"/>
  <c r="I38" i="11"/>
  <c r="I36" i="11"/>
  <c r="I35" i="11"/>
  <c r="I34" i="11"/>
  <c r="I33" i="11"/>
  <c r="I32" i="11"/>
  <c r="I30" i="11"/>
  <c r="I29" i="11"/>
  <c r="I28" i="11"/>
  <c r="I27" i="11"/>
  <c r="I26" i="11"/>
  <c r="I25" i="11"/>
  <c r="I24" i="11"/>
  <c r="I23" i="11"/>
  <c r="I22" i="11"/>
  <c r="I21" i="11"/>
  <c r="I20" i="11"/>
  <c r="I13" i="11"/>
  <c r="I12" i="11"/>
  <c r="E68" i="2" l="1"/>
  <c r="E63" i="2" s="1"/>
  <c r="E48" i="2"/>
  <c r="E47" i="2"/>
  <c r="E46" i="2"/>
  <c r="E45" i="2"/>
  <c r="E44" i="2"/>
  <c r="E42" i="2"/>
  <c r="E41" i="2"/>
  <c r="E40" i="2"/>
  <c r="E71" i="2"/>
  <c r="E70" i="2"/>
  <c r="E69" i="2"/>
  <c r="E67" i="2"/>
  <c r="E66" i="2"/>
  <c r="E65" i="2"/>
  <c r="E64" i="2"/>
  <c r="E18" i="2" l="1"/>
  <c r="E17" i="2"/>
  <c r="E16" i="2"/>
  <c r="E15" i="2"/>
  <c r="E14" i="2"/>
  <c r="E13" i="2"/>
  <c r="E12" i="2"/>
  <c r="E28" i="2"/>
  <c r="E27" i="2"/>
  <c r="E26" i="2"/>
  <c r="E25" i="2"/>
  <c r="E24" i="2"/>
  <c r="E23" i="2"/>
  <c r="E22" i="2"/>
  <c r="E21" i="2"/>
  <c r="E20" i="2"/>
  <c r="E38" i="2"/>
  <c r="E37" i="2"/>
  <c r="E36" i="2"/>
  <c r="E35" i="2"/>
  <c r="E34" i="2"/>
  <c r="E33" i="2"/>
  <c r="E32" i="2"/>
  <c r="E31" i="2"/>
  <c r="E30" i="2"/>
  <c r="E29" i="2" l="1"/>
  <c r="E19" i="2"/>
  <c r="F37" i="11"/>
  <c r="F15" i="11"/>
  <c r="F16" i="11"/>
  <c r="F17" i="11"/>
  <c r="F14" i="11"/>
  <c r="E58" i="2" l="1"/>
  <c r="E57" i="2"/>
  <c r="E56" i="2"/>
  <c r="E55" i="2"/>
  <c r="E54" i="2"/>
  <c r="E53" i="2"/>
  <c r="E52" i="2"/>
  <c r="E51" i="2"/>
  <c r="E50" i="2"/>
  <c r="E60" i="2"/>
  <c r="E49" i="2" l="1"/>
  <c r="E61" i="2"/>
  <c r="E59" i="2" s="1"/>
  <c r="I37" i="11" l="1"/>
  <c r="I17" i="11" l="1"/>
  <c r="I16" i="11" l="1"/>
  <c r="I15" i="11"/>
  <c r="I14" i="11"/>
  <c r="C59" i="2" l="1"/>
  <c r="C63" i="2" l="1"/>
  <c r="C19" i="2"/>
  <c r="E43" i="2"/>
  <c r="E39" i="2" s="1"/>
  <c r="E83" i="2" l="1"/>
  <c r="H83" i="2" s="1"/>
  <c r="E82" i="2"/>
  <c r="H82" i="2" s="1"/>
  <c r="E81" i="2"/>
  <c r="H81" i="2" s="1"/>
  <c r="E80" i="2"/>
  <c r="H80" i="2" s="1"/>
  <c r="E79" i="2"/>
  <c r="H79" i="2" s="1"/>
  <c r="E78" i="2"/>
  <c r="H78" i="2" s="1"/>
  <c r="E77" i="2"/>
  <c r="H77" i="2" s="1"/>
  <c r="E75" i="2"/>
  <c r="H75" i="2" s="1"/>
  <c r="E74" i="2"/>
  <c r="H74" i="2" s="1"/>
  <c r="E73" i="2"/>
  <c r="H73" i="2" s="1"/>
  <c r="H71" i="2"/>
  <c r="H70" i="2"/>
  <c r="H69" i="2"/>
  <c r="H68" i="2"/>
  <c r="H67" i="2"/>
  <c r="H66" i="2"/>
  <c r="H65" i="2"/>
  <c r="H64" i="2"/>
  <c r="E62" i="2"/>
  <c r="H62" i="2" s="1"/>
  <c r="H60" i="2"/>
  <c r="H58" i="2"/>
  <c r="H57" i="2"/>
  <c r="H54" i="2"/>
  <c r="H48" i="2"/>
  <c r="H47" i="2"/>
  <c r="H46" i="2"/>
  <c r="H44" i="2"/>
  <c r="H42" i="2"/>
  <c r="H40" i="2"/>
  <c r="H27" i="2"/>
  <c r="H22" i="2"/>
  <c r="H17" i="2"/>
  <c r="H56" i="2"/>
  <c r="H41" i="2"/>
  <c r="H76" i="2" l="1"/>
  <c r="H63" i="2"/>
  <c r="E69" i="11"/>
  <c r="F69" i="11"/>
  <c r="G69" i="11"/>
  <c r="H69" i="11"/>
  <c r="I69" i="11"/>
  <c r="D69" i="11"/>
  <c r="E71" i="11"/>
  <c r="F71" i="11"/>
  <c r="G71" i="11"/>
  <c r="H71" i="11"/>
  <c r="I71" i="11"/>
  <c r="D71" i="11"/>
  <c r="E40" i="11"/>
  <c r="F40" i="11"/>
  <c r="G40" i="11"/>
  <c r="H40" i="11"/>
  <c r="I40" i="11"/>
  <c r="D40" i="11"/>
  <c r="E31" i="11"/>
  <c r="F31" i="11"/>
  <c r="G31" i="11"/>
  <c r="H31" i="11"/>
  <c r="I31" i="11"/>
  <c r="D31" i="11"/>
  <c r="I18" i="11"/>
  <c r="F18" i="11"/>
  <c r="E18" i="11"/>
  <c r="D18" i="11"/>
  <c r="E44" i="11" l="1"/>
  <c r="E76" i="2"/>
  <c r="D76" i="2"/>
  <c r="H77" i="11" l="1"/>
  <c r="H79" i="11" s="1"/>
  <c r="E11" i="1"/>
  <c r="G74" i="11"/>
  <c r="D11" i="1"/>
  <c r="D10" i="1" s="1"/>
  <c r="E77" i="11"/>
  <c r="E79" i="11" s="1"/>
  <c r="K44" i="11"/>
  <c r="G77" i="11"/>
  <c r="G79" i="11" s="1"/>
  <c r="H74" i="11"/>
  <c r="E74" i="11"/>
  <c r="D54" i="1"/>
  <c r="E54" i="1"/>
  <c r="D55" i="1"/>
  <c r="E55" i="1"/>
  <c r="D56" i="1"/>
  <c r="E56" i="1"/>
  <c r="D60" i="1"/>
  <c r="E60" i="1"/>
  <c r="C60" i="1"/>
  <c r="C56" i="1"/>
  <c r="C55" i="1"/>
  <c r="C54" i="1"/>
  <c r="D44" i="11" l="1"/>
  <c r="C11" i="1" s="1"/>
  <c r="D53" i="1"/>
  <c r="E53" i="1"/>
  <c r="F44" i="11" l="1"/>
  <c r="D74" i="11"/>
  <c r="D77" i="11"/>
  <c r="D79" i="11" s="1"/>
  <c r="I44" i="11"/>
  <c r="C53" i="1"/>
  <c r="I74" i="11" l="1"/>
  <c r="I77" i="11"/>
  <c r="I79" i="11" s="1"/>
  <c r="F74" i="11"/>
  <c r="F77" i="11"/>
  <c r="F79" i="11" s="1"/>
  <c r="D19" i="1" l="1"/>
  <c r="E19" i="1"/>
  <c r="C19" i="1"/>
  <c r="E10" i="1"/>
  <c r="C10" i="1"/>
  <c r="H35" i="2" l="1"/>
  <c r="H34" i="2" l="1"/>
  <c r="H61" i="2" l="1"/>
  <c r="H59" i="2" s="1"/>
  <c r="H43" i="2"/>
  <c r="H25" i="2"/>
  <c r="H28" i="2"/>
  <c r="H24" i="2"/>
  <c r="H21" i="2"/>
  <c r="H18" i="2" l="1"/>
  <c r="H14" i="2"/>
  <c r="H20" i="2"/>
  <c r="H12" i="2" l="1"/>
  <c r="H31" i="2" l="1"/>
  <c r="H37" i="2" l="1"/>
  <c r="H52" i="2"/>
  <c r="C39" i="2"/>
  <c r="H33" i="2"/>
  <c r="H38" i="2" l="1"/>
  <c r="H53" i="2"/>
  <c r="H32" i="2"/>
  <c r="C49" i="2"/>
  <c r="H51" i="2"/>
  <c r="H45" i="2"/>
  <c r="H39" i="2" s="1"/>
  <c r="H36" i="2"/>
  <c r="C29" i="2"/>
  <c r="C11" i="2"/>
  <c r="G11" i="2"/>
  <c r="F11" i="5" s="1"/>
  <c r="F10" i="5" s="1"/>
  <c r="F33" i="5" s="1"/>
  <c r="H26" i="2"/>
  <c r="H15" i="2"/>
  <c r="G10" i="2" l="1"/>
  <c r="E16" i="1" s="1"/>
  <c r="H55" i="2"/>
  <c r="H16" i="2"/>
  <c r="H23" i="2"/>
  <c r="H19" i="2" s="1"/>
  <c r="F11" i="2"/>
  <c r="E11" i="5" s="1"/>
  <c r="E10" i="5" s="1"/>
  <c r="E33" i="5" s="1"/>
  <c r="B11" i="5"/>
  <c r="B10" i="5" s="1"/>
  <c r="B33" i="5" s="1"/>
  <c r="C10" i="2"/>
  <c r="D11" i="2"/>
  <c r="F12" i="3" l="1"/>
  <c r="F10" i="3" s="1"/>
  <c r="F32" i="3" s="1"/>
  <c r="G13" i="4"/>
  <c r="G11" i="4" s="1"/>
  <c r="G10" i="4" s="1"/>
  <c r="G84" i="4" s="1"/>
  <c r="G162" i="2"/>
  <c r="F10" i="2"/>
  <c r="F13" i="4" s="1"/>
  <c r="F11" i="4" s="1"/>
  <c r="F10" i="4" s="1"/>
  <c r="F84" i="4" s="1"/>
  <c r="H50" i="2"/>
  <c r="H49" i="2" s="1"/>
  <c r="D10" i="2"/>
  <c r="C16" i="1"/>
  <c r="C162" i="2"/>
  <c r="B12" i="3"/>
  <c r="B10" i="3" s="1"/>
  <c r="B32" i="3" s="1"/>
  <c r="C13" i="4"/>
  <c r="C11" i="4" s="1"/>
  <c r="C10" i="4" s="1"/>
  <c r="C84" i="4" s="1"/>
  <c r="E15" i="1"/>
  <c r="E23" i="1" s="1"/>
  <c r="E24" i="1" s="1"/>
  <c r="E25" i="1" s="1"/>
  <c r="E58" i="1"/>
  <c r="E62" i="1" s="1"/>
  <c r="E63" i="1" s="1"/>
  <c r="C11" i="5"/>
  <c r="H13" i="2"/>
  <c r="H11" i="2" s="1"/>
  <c r="E11" i="2"/>
  <c r="E12" i="3" l="1"/>
  <c r="E10" i="3" s="1"/>
  <c r="E32" i="3" s="1"/>
  <c r="D16" i="1"/>
  <c r="D15" i="1" s="1"/>
  <c r="D23" i="1" s="1"/>
  <c r="D24" i="1" s="1"/>
  <c r="D25" i="1" s="1"/>
  <c r="F162" i="2"/>
  <c r="E10" i="2"/>
  <c r="E162" i="2" s="1"/>
  <c r="H30" i="2"/>
  <c r="H29" i="2" s="1"/>
  <c r="C58" i="1"/>
  <c r="C62" i="1" s="1"/>
  <c r="C63" i="1" s="1"/>
  <c r="C15" i="1"/>
  <c r="C23" i="1" s="1"/>
  <c r="C24" i="1" s="1"/>
  <c r="C25" i="1" s="1"/>
  <c r="C12" i="3"/>
  <c r="D13" i="4"/>
  <c r="D162" i="2"/>
  <c r="C10" i="5"/>
  <c r="C33" i="5" s="1"/>
  <c r="D11" i="5"/>
  <c r="H10" i="2" l="1"/>
  <c r="H162" i="2" s="1"/>
  <c r="D58" i="1"/>
  <c r="D62" i="1" s="1"/>
  <c r="D63" i="1" s="1"/>
  <c r="D11" i="4"/>
  <c r="D10" i="4" s="1"/>
  <c r="D84" i="4" s="1"/>
  <c r="E13" i="4"/>
  <c r="G11" i="5"/>
  <c r="G10" i="5" s="1"/>
  <c r="G33" i="5" s="1"/>
  <c r="D10" i="5"/>
  <c r="D33" i="5" s="1"/>
  <c r="C10" i="3"/>
  <c r="C32" i="3" s="1"/>
  <c r="D12" i="3"/>
  <c r="D10" i="3" l="1"/>
  <c r="D32" i="3" s="1"/>
  <c r="G12" i="3"/>
  <c r="G10" i="3" s="1"/>
  <c r="G32" i="3" s="1"/>
  <c r="E11" i="4"/>
  <c r="E10" i="4" s="1"/>
  <c r="E84" i="4" s="1"/>
  <c r="H13" i="4"/>
  <c r="H11" i="4" s="1"/>
  <c r="H10" i="4" s="1"/>
  <c r="H84" i="4" s="1"/>
</calcChain>
</file>

<file path=xl/sharedStrings.xml><?xml version="1.0" encoding="utf-8"?>
<sst xmlns="http://schemas.openxmlformats.org/spreadsheetml/2006/main" count="459" uniqueCount="266">
  <si>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</si>
  <si>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</si>
  <si>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</si>
  <si>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</si>
  <si>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</si>
  <si>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</si>
  <si>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</si>
  <si>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</si>
  <si>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</si>
  <si>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</si>
  <si>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</si>
  <si>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</si>
  <si>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</si>
  <si>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</si>
  <si>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</si>
  <si>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</si>
  <si>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</si>
  <si>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</si>
  <si>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</si>
  <si>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</si>
  <si>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</si>
  <si>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</si>
  <si>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</si>
  <si>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</si>
  <si>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</si>
  <si>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</si>
  <si>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</si>
  <si>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</si>
  <si>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</si>
  <si>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</si>
  <si>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</si>
  <si>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</si>
  <si>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</si>
  <si>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</si>
  <si>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</si>
  <si>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</si>
  <si>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</si>
  <si>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</si>
  <si>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</si>
  <si>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</si>
  <si>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</si>
  <si>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</si>
  <si>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</si>
  <si>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</si>
  <si>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</si>
  <si>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</si>
  <si>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</si>
  <si>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</si>
  <si>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</si>
  <si>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</si>
  <si>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</si>
  <si>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</si>
  <si>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</si>
  <si>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</si>
  <si>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</si>
  <si>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</si>
  <si>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</si>
  <si>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</si>
  <si>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</si>
  <si>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</si>
  <si>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</si>
  <si>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</si>
  <si>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</si>
  <si>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</si>
  <si>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</si>
  <si>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</si>
  <si>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</si>
  <si>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</si>
  <si>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</si>
  <si>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</si>
  <si>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</si>
  <si>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</si>
  <si>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</si>
  <si>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</si>
  <si>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</si>
  <si>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</si>
  <si>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</si>
  <si>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</si>
  <si>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</si>
  <si>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</si>
  <si>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</si>
  <si>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</si>
  <si>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</si>
  <si>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</si>
  <si>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</si>
  <si>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</si>
  <si>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</si>
  <si>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</si>
  <si>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</si>
  <si>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</si>
  <si>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</si>
  <si>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</si>
  <si>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</si>
  <si>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</si>
  <si>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</si>
  <si>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</si>
  <si>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</si>
  <si>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</si>
  <si>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</si>
  <si>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</si>
  <si>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</si>
  <si>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</si>
  <si>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</si>
  <si>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</si>
  <si>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</si>
  <si>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</si>
  <si>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</si>
  <si>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</si>
  <si>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</si>
  <si>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</si>
  <si>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</si>
  <si>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</si>
  <si>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</si>
  <si>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</si>
  <si>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</si>
  <si>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</si>
  <si>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</si>
  <si>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</si>
  <si>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</si>
  <si>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</si>
  <si>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</si>
  <si>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</si>
  <si>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</si>
  <si>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</si>
  <si>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</si>
  <si>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</si>
  <si>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</si>
  <si>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</si>
  <si>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</si>
  <si>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</si>
  <si>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</si>
  <si>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</si>
  <si>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</si>
  <si>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</si>
  <si>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</si>
  <si>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</si>
  <si>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</si>
  <si>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</si>
  <si>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</si>
  <si>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</si>
  <si>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</si>
  <si>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</si>
  <si>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</si>
  <si>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</si>
  <si>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</si>
  <si>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</si>
  <si>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</si>
  <si>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</si>
  <si>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</si>
  <si>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</si>
  <si>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</si>
  <si>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</si>
  <si>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</si>
  <si>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</si>
  <si>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</si>
  <si>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</si>
  <si>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</si>
  <si>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</si>
  <si>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</si>
  <si>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</si>
  <si>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</si>
  <si>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</si>
  <si>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</si>
  <si>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</si>
  <si>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</si>
  <si>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</si>
  <si>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</si>
  <si>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</si>
  <si>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</si>
  <si>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</si>
  <si>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</si>
  <si>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</si>
  <si>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</si>
  <si>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</si>
  <si>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</si>
  <si>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</si>
  <si>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</si>
  <si>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</si>
  <si>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</si>
  <si>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</si>
  <si>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</si>
  <si>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</si>
  <si>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</si>
  <si>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</si>
  <si>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</si>
  <si>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</si>
  <si>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</si>
  <si>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</si>
  <si>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</si>
  <si>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</si>
  <si>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Ingreso</t>
  </si>
  <si>
    <t>Recaudado</t>
  </si>
  <si>
    <t>Diferencia (e)</t>
  </si>
  <si>
    <t>(c)</t>
  </si>
  <si>
    <t>Estimado (d)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</si>
  <si>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</si>
  <si>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</si>
  <si>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</si>
  <si>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</si>
  <si>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</si>
  <si>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</si>
  <si>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</si>
  <si>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</si>
  <si>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</si>
  <si>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</si>
  <si>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</si>
  <si>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</si>
  <si>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</si>
  <si>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</si>
  <si>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</si>
  <si>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</si>
  <si>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</si>
  <si>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</si>
  <si>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</si>
  <si>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</si>
  <si>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</si>
  <si>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</si>
  <si>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</si>
  <si>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</si>
  <si>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</si>
  <si>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</si>
  <si>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</si>
  <si>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</si>
  <si>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</si>
  <si>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</si>
  <si>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</si>
  <si>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</si>
  <si>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</si>
  <si>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</si>
  <si>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</si>
  <si>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</si>
  <si>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</si>
  <si>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</si>
  <si>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</si>
  <si>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</si>
  <si>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</si>
  <si>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</si>
  <si>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</si>
  <si>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</si>
  <si>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</si>
  <si>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</si>
  <si>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</si>
  <si>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</si>
  <si>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</si>
  <si>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</si>
  <si>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</si>
  <si>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</si>
  <si>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</si>
  <si>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</si>
  <si>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</si>
  <si>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</si>
  <si>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</si>
  <si>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</si>
  <si>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</si>
  <si>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</si>
  <si>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</si>
  <si>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</si>
  <si>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PODER JUDICIAL DEL ESTADO DE BAJA CALIFORNIA</t>
  </si>
  <si>
    <t>PODER JUDUCIAL DEL ESTADO DE BAJA CALIFORNIA</t>
  </si>
  <si>
    <t>A. Poder Judicial del Estado de Baja California</t>
  </si>
  <si>
    <t>Estado Analítico del Ejercicio del Presupuesto de Egresos Detallado</t>
  </si>
  <si>
    <t>Estado Analítico de Ingresos Detallado</t>
  </si>
  <si>
    <t>J. Transferencias, Asignaciones</t>
  </si>
  <si>
    <t>D. Transferencias, Asignaciones, Subsidios y Subvenciones, y Pensiones y Jubilaciones</t>
  </si>
  <si>
    <t>Del 1 de enero al 31 de marzo de 2021</t>
  </si>
  <si>
    <t>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</si>
</sst>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Times New Roman"/>
      <family val="1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2">
    <xf numFmtId="0" fontId="0" fillId="0" borderId="0"/>
    <xf numFmtId="164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3" fillId="0" borderId="0"/>
    <xf numFmtId="43" fontId="11" fillId="0" borderId="0" applyFont="0" applyFill="0" applyBorder="0" applyAlignment="0" applyProtection="0">
      <alignment vertical="top"/>
    </xf>
    <xf numFmtId="0" fontId="11" fillId="0" borderId="0">
      <alignment vertical="top"/>
    </xf>
  </cellStyleXfs>
  <cellXfs count="192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0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/>
    <xf numFmtId="0" fontId="1" fillId="0" borderId="0" xfId="0" applyFont="1" applyAlignment="1">
      <alignment horizontal="left" vertical="center" inden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 indent="2"/>
    </xf>
    <xf numFmtId="0" fontId="2" fillId="0" borderId="9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indent="1"/>
    </xf>
    <xf numFmtId="0" fontId="1" fillId="3" borderId="10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0" fontId="1" fillId="0" borderId="10" xfId="0" applyNumberFormat="1" applyFont="1" applyBorder="1" applyAlignment="1">
      <alignment vertical="center" wrapText="1"/>
    </xf>
    <xf numFmtId="40" fontId="1" fillId="2" borderId="10" xfId="0" applyNumberFormat="1" applyFont="1" applyFill="1" applyBorder="1" applyAlignment="1">
      <alignment vertical="center" wrapText="1"/>
    </xf>
    <xf numFmtId="40" fontId="1" fillId="0" borderId="10" xfId="0" applyNumberFormat="1" applyFont="1" applyBorder="1" applyAlignment="1">
      <alignment vertical="center"/>
    </xf>
    <xf numFmtId="40" fontId="1" fillId="3" borderId="10" xfId="0" applyNumberFormat="1" applyFont="1" applyFill="1" applyBorder="1" applyAlignment="1">
      <alignment vertical="center"/>
    </xf>
    <xf numFmtId="40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40" fontId="1" fillId="0" borderId="1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0" fontId="2" fillId="0" borderId="2" xfId="0" applyNumberFormat="1" applyFont="1" applyBorder="1" applyAlignment="1">
      <alignment horizontal="right" vertical="center"/>
    </xf>
    <xf numFmtId="40" fontId="1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9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5" fillId="0" borderId="6" xfId="0" applyFont="1" applyBorder="1" applyAlignment="1">
      <alignment horizontal="justify" vertical="center"/>
    </xf>
    <xf numFmtId="0" fontId="4" fillId="0" borderId="10" xfId="0" applyFont="1" applyBorder="1" applyAlignment="1">
      <alignment horizontal="center" vertical="center"/>
    </xf>
    <xf numFmtId="40" fontId="2" fillId="0" borderId="2" xfId="0" applyNumberFormat="1" applyFont="1" applyBorder="1" applyAlignment="1">
      <alignment horizontal="right" vertical="center" wrapText="1"/>
    </xf>
    <xf numFmtId="40" fontId="1" fillId="0" borderId="2" xfId="0" applyNumberFormat="1" applyFont="1" applyBorder="1" applyAlignment="1">
      <alignment horizontal="right" vertical="center" wrapText="1"/>
    </xf>
    <xf numFmtId="40" fontId="2" fillId="0" borderId="10" xfId="0" applyNumberFormat="1" applyFont="1" applyBorder="1" applyAlignment="1">
      <alignment horizontal="right" vertical="center" wrapText="1"/>
    </xf>
    <xf numFmtId="40" fontId="2" fillId="0" borderId="10" xfId="0" applyNumberFormat="1" applyFont="1" applyBorder="1" applyAlignment="1">
      <alignment horizontal="right" vertical="center"/>
    </xf>
    <xf numFmtId="40" fontId="1" fillId="0" borderId="10" xfId="0" applyNumberFormat="1" applyFont="1" applyBorder="1" applyAlignment="1">
      <alignment horizontal="right" vertical="center"/>
    </xf>
    <xf numFmtId="40" fontId="1" fillId="0" borderId="10" xfId="0" applyNumberFormat="1" applyFont="1" applyBorder="1" applyAlignment="1">
      <alignment horizontal="right" vertical="center" wrapText="1"/>
    </xf>
    <xf numFmtId="40" fontId="4" fillId="0" borderId="10" xfId="0" applyNumberFormat="1" applyFont="1" applyBorder="1" applyAlignment="1">
      <alignment horizontal="right" vertical="center"/>
    </xf>
    <xf numFmtId="40" fontId="5" fillId="0" borderId="10" xfId="0" applyNumberFormat="1" applyFont="1" applyBorder="1" applyAlignment="1">
      <alignment horizontal="right" vertical="center"/>
    </xf>
    <xf numFmtId="40" fontId="5" fillId="2" borderId="10" xfId="0" applyNumberFormat="1" applyFont="1" applyFill="1" applyBorder="1" applyAlignment="1">
      <alignment horizontal="right" vertical="center"/>
    </xf>
    <xf numFmtId="40" fontId="5" fillId="0" borderId="7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2" fontId="1" fillId="0" borderId="2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40" fontId="4" fillId="0" borderId="18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justify" vertical="center"/>
    </xf>
    <xf numFmtId="0" fontId="5" fillId="0" borderId="16" xfId="0" applyFont="1" applyBorder="1" applyAlignment="1">
      <alignment horizontal="justify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40" fontId="5" fillId="0" borderId="18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justify" vertical="center"/>
    </xf>
    <xf numFmtId="0" fontId="5" fillId="0" borderId="12" xfId="0" applyFont="1" applyBorder="1" applyAlignment="1">
      <alignment horizontal="justify" vertical="center"/>
    </xf>
    <xf numFmtId="0" fontId="5" fillId="0" borderId="5" xfId="0" applyFont="1" applyBorder="1" applyAlignment="1">
      <alignment horizontal="justify" vertical="center"/>
    </xf>
    <xf numFmtId="0" fontId="4" fillId="0" borderId="10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40" fontId="2" fillId="0" borderId="1" xfId="0" applyNumberFormat="1" applyFont="1" applyBorder="1" applyAlignment="1">
      <alignment horizontal="right" vertical="center" wrapText="1"/>
    </xf>
    <xf numFmtId="40" fontId="2" fillId="0" borderId="2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10"/>
    <cellStyle name="Moneda 2" xfId="6"/>
    <cellStyle name="Normal" xfId="0" builtinId="0"/>
    <cellStyle name="Normal 2" xfId="7"/>
    <cellStyle name="Normal 3" xfId="8"/>
    <cellStyle name="Normal 4" xfId="11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82</xdr:row>
      <xdr:rowOff>114300</xdr:rowOff>
    </xdr:from>
    <xdr:to>
      <xdr:col>1</xdr:col>
      <xdr:colOff>2019301</xdr:colOff>
      <xdr:row>88</xdr:row>
      <xdr:rowOff>95250</xdr:rowOff>
    </xdr:to>
    <xdr:sp macro="" textlink="">
      <xdr:nvSpPr>
        <xdr:cNvPr id="2" name="1 CuadroTexto"/>
        <xdr:cNvSpPr txBox="1"/>
      </xdr:nvSpPr>
      <xdr:spPr>
        <a:xfrm>
          <a:off x="0" y="13173075"/>
          <a:ext cx="27813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</a:t>
          </a:r>
          <a:r>
            <a:rPr lang="es-MX" sz="1000" baseline="0">
              <a:latin typeface="Arial" pitchFamily="34" charset="0"/>
              <a:cs typeface="Arial" pitchFamily="34" charset="0"/>
            </a:rPr>
            <a:t> Fragozo Lopez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4810125</xdr:colOff>
      <xdr:row>82</xdr:row>
      <xdr:rowOff>133351</xdr:rowOff>
    </xdr:from>
    <xdr:to>
      <xdr:col>3</xdr:col>
      <xdr:colOff>971550</xdr:colOff>
      <xdr:row>87</xdr:row>
      <xdr:rowOff>114301</xdr:rowOff>
    </xdr:to>
    <xdr:sp macro="" textlink="">
      <xdr:nvSpPr>
        <xdr:cNvPr id="3" name="2 CuadroTexto"/>
        <xdr:cNvSpPr txBox="1"/>
      </xdr:nvSpPr>
      <xdr:spPr>
        <a:xfrm>
          <a:off x="5572125" y="13192126"/>
          <a:ext cx="2562225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84</xdr:row>
      <xdr:rowOff>171450</xdr:rowOff>
    </xdr:from>
    <xdr:to>
      <xdr:col>2</xdr:col>
      <xdr:colOff>1123951</xdr:colOff>
      <xdr:row>90</xdr:row>
      <xdr:rowOff>95250</xdr:rowOff>
    </xdr:to>
    <xdr:sp macro="" textlink="">
      <xdr:nvSpPr>
        <xdr:cNvPr id="2" name="1 CuadroTexto"/>
        <xdr:cNvSpPr txBox="1"/>
      </xdr:nvSpPr>
      <xdr:spPr>
        <a:xfrm>
          <a:off x="0" y="17945100"/>
          <a:ext cx="2647951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2</xdr:col>
      <xdr:colOff>2038350</xdr:colOff>
      <xdr:row>85</xdr:row>
      <xdr:rowOff>0</xdr:rowOff>
    </xdr:from>
    <xdr:to>
      <xdr:col>3</xdr:col>
      <xdr:colOff>809626</xdr:colOff>
      <xdr:row>90</xdr:row>
      <xdr:rowOff>76200</xdr:rowOff>
    </xdr:to>
    <xdr:sp macro="" textlink="">
      <xdr:nvSpPr>
        <xdr:cNvPr id="3" name="2 CuadroTexto"/>
        <xdr:cNvSpPr txBox="1"/>
      </xdr:nvSpPr>
      <xdr:spPr>
        <a:xfrm>
          <a:off x="3562350" y="179641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685800</xdr:colOff>
      <xdr:row>84</xdr:row>
      <xdr:rowOff>180975</xdr:rowOff>
    </xdr:from>
    <xdr:to>
      <xdr:col>7</xdr:col>
      <xdr:colOff>885825</xdr:colOff>
      <xdr:row>90</xdr:row>
      <xdr:rowOff>0</xdr:rowOff>
    </xdr:to>
    <xdr:sp macro="" textlink="">
      <xdr:nvSpPr>
        <xdr:cNvPr id="4" name="3 CuadroTexto"/>
        <xdr:cNvSpPr txBox="1"/>
      </xdr:nvSpPr>
      <xdr:spPr>
        <a:xfrm>
          <a:off x="8296275" y="17954625"/>
          <a:ext cx="252412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175</xdr:row>
      <xdr:rowOff>95250</xdr:rowOff>
    </xdr:from>
    <xdr:to>
      <xdr:col>1</xdr:col>
      <xdr:colOff>2390776</xdr:colOff>
      <xdr:row>182</xdr:row>
      <xdr:rowOff>57150</xdr:rowOff>
    </xdr:to>
    <xdr:sp macro="" textlink="">
      <xdr:nvSpPr>
        <xdr:cNvPr id="2" name="1 CuadroTexto"/>
        <xdr:cNvSpPr txBox="1"/>
      </xdr:nvSpPr>
      <xdr:spPr>
        <a:xfrm>
          <a:off x="371475" y="2667952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</a:t>
          </a:r>
          <a:r>
            <a:rPr lang="es-MX" sz="1000" baseline="0">
              <a:latin typeface="Arial" pitchFamily="34" charset="0"/>
              <a:cs typeface="Arial" pitchFamily="34" charset="0"/>
            </a:rPr>
            <a:t> Lopez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466725</xdr:colOff>
      <xdr:row>175</xdr:row>
      <xdr:rowOff>114300</xdr:rowOff>
    </xdr:from>
    <xdr:to>
      <xdr:col>6</xdr:col>
      <xdr:colOff>76200</xdr:colOff>
      <xdr:row>182</xdr:row>
      <xdr:rowOff>9525</xdr:rowOff>
    </xdr:to>
    <xdr:sp macro="" textlink="">
      <xdr:nvSpPr>
        <xdr:cNvPr id="3" name="2 CuadroTexto"/>
        <xdr:cNvSpPr txBox="1"/>
      </xdr:nvSpPr>
      <xdr:spPr>
        <a:xfrm>
          <a:off x="6457950" y="26698575"/>
          <a:ext cx="27051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46</xdr:row>
      <xdr:rowOff>114300</xdr:rowOff>
    </xdr:from>
    <xdr:to>
      <xdr:col>0</xdr:col>
      <xdr:colOff>2790826</xdr:colOff>
      <xdr:row>53</xdr:row>
      <xdr:rowOff>76200</xdr:rowOff>
    </xdr:to>
    <xdr:sp macro="" textlink="">
      <xdr:nvSpPr>
        <xdr:cNvPr id="2" name="1 CuadroTexto"/>
        <xdr:cNvSpPr txBox="1"/>
      </xdr:nvSpPr>
      <xdr:spPr>
        <a:xfrm>
          <a:off x="9525" y="839152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Fragozo Lopez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962025</xdr:colOff>
      <xdr:row>46</xdr:row>
      <xdr:rowOff>133350</xdr:rowOff>
    </xdr:from>
    <xdr:to>
      <xdr:col>6</xdr:col>
      <xdr:colOff>485775</xdr:colOff>
      <xdr:row>53</xdr:row>
      <xdr:rowOff>28575</xdr:rowOff>
    </xdr:to>
    <xdr:sp macro="" textlink="">
      <xdr:nvSpPr>
        <xdr:cNvPr id="3" name="2 CuadroTexto"/>
        <xdr:cNvSpPr txBox="1"/>
      </xdr:nvSpPr>
      <xdr:spPr>
        <a:xfrm>
          <a:off x="5715000" y="8410575"/>
          <a:ext cx="26193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95</xdr:row>
      <xdr:rowOff>123825</xdr:rowOff>
    </xdr:from>
    <xdr:to>
      <xdr:col>1</xdr:col>
      <xdr:colOff>2819401</xdr:colOff>
      <xdr:row>102</xdr:row>
      <xdr:rowOff>85725</xdr:rowOff>
    </xdr:to>
    <xdr:sp macro="" textlink="">
      <xdr:nvSpPr>
        <xdr:cNvPr id="2" name="1 CuadroTexto"/>
        <xdr:cNvSpPr txBox="1"/>
      </xdr:nvSpPr>
      <xdr:spPr>
        <a:xfrm>
          <a:off x="800100" y="1485900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142875</xdr:colOff>
      <xdr:row>95</xdr:row>
      <xdr:rowOff>133350</xdr:rowOff>
    </xdr:from>
    <xdr:to>
      <xdr:col>6</xdr:col>
      <xdr:colOff>609600</xdr:colOff>
      <xdr:row>102</xdr:row>
      <xdr:rowOff>28575</xdr:rowOff>
    </xdr:to>
    <xdr:sp macro="" textlink="">
      <xdr:nvSpPr>
        <xdr:cNvPr id="3" name="2 CuadroTexto"/>
        <xdr:cNvSpPr txBox="1"/>
      </xdr:nvSpPr>
      <xdr:spPr>
        <a:xfrm>
          <a:off x="8048625" y="14868525"/>
          <a:ext cx="25908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123825</xdr:rowOff>
    </xdr:from>
    <xdr:to>
      <xdr:col>0</xdr:col>
      <xdr:colOff>2781301</xdr:colOff>
      <xdr:row>54</xdr:row>
      <xdr:rowOff>85725</xdr:rowOff>
    </xdr:to>
    <xdr:sp macro="" textlink="">
      <xdr:nvSpPr>
        <xdr:cNvPr id="2" name="1 CuadroTexto"/>
        <xdr:cNvSpPr txBox="1"/>
      </xdr:nvSpPr>
      <xdr:spPr>
        <a:xfrm>
          <a:off x="0" y="77914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</a:t>
          </a:r>
          <a:r>
            <a:rPr lang="es-MX" sz="1000" baseline="0">
              <a:latin typeface="Arial" pitchFamily="34" charset="0"/>
              <a:cs typeface="Arial" pitchFamily="34" charset="0"/>
            </a:rPr>
            <a:t> Lopez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342901</xdr:colOff>
      <xdr:row>47</xdr:row>
      <xdr:rowOff>123825</xdr:rowOff>
    </xdr:from>
    <xdr:to>
      <xdr:col>6</xdr:col>
      <xdr:colOff>142876</xdr:colOff>
      <xdr:row>54</xdr:row>
      <xdr:rowOff>19050</xdr:rowOff>
    </xdr:to>
    <xdr:sp macro="" textlink="">
      <xdr:nvSpPr>
        <xdr:cNvPr id="3" name="2 CuadroTexto"/>
        <xdr:cNvSpPr txBox="1"/>
      </xdr:nvSpPr>
      <xdr:spPr>
        <a:xfrm>
          <a:off x="5648326" y="7791450"/>
          <a:ext cx="245745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J_2022_AVANCE_1ER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CAdmon"/>
      <sheetName val="EAI"/>
      <sheetName val="CTG"/>
      <sheetName val="COG"/>
      <sheetName val="CFG"/>
      <sheetName val="End Neto"/>
      <sheetName val="Int"/>
      <sheetName val="CProg"/>
      <sheetName val="Post Fiscal"/>
      <sheetName val="COG_PARTIDA_ESPECIFICA"/>
      <sheetName val="Hoja1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>
        <row r="14">
          <cell r="E14"/>
          <cell r="H14">
            <v>1161296.3799999999</v>
          </cell>
          <cell r="I14">
            <v>1161296.3799999999</v>
          </cell>
        </row>
        <row r="15">
          <cell r="E15"/>
          <cell r="H15">
            <v>1523099.52</v>
          </cell>
          <cell r="I15">
            <v>1523099.52</v>
          </cell>
        </row>
        <row r="16">
          <cell r="H16">
            <v>0</v>
          </cell>
          <cell r="I16">
            <v>0</v>
          </cell>
        </row>
        <row r="17">
          <cell r="E17">
            <v>0</v>
          </cell>
          <cell r="H17">
            <v>4567.04</v>
          </cell>
          <cell r="I17">
            <v>4567.04</v>
          </cell>
        </row>
        <row r="19">
          <cell r="E19">
            <v>1184806100</v>
          </cell>
          <cell r="F19">
            <v>0</v>
          </cell>
          <cell r="H19">
            <v>343537104</v>
          </cell>
          <cell r="I19">
            <v>343537104</v>
          </cell>
        </row>
      </sheetData>
      <sheetData sheetId="5"/>
      <sheetData sheetId="6">
        <row r="11">
          <cell r="D11">
            <v>453184715</v>
          </cell>
          <cell r="G11">
            <v>95361336.370000005</v>
          </cell>
          <cell r="H11">
            <v>95361336.370000005</v>
          </cell>
        </row>
        <row r="12">
          <cell r="D12">
            <v>3958346</v>
          </cell>
          <cell r="G12">
            <v>873711.43</v>
          </cell>
          <cell r="H12">
            <v>873711.43</v>
          </cell>
        </row>
        <row r="13">
          <cell r="D13">
            <v>323256373</v>
          </cell>
          <cell r="G13">
            <v>70017572.810000002</v>
          </cell>
          <cell r="H13">
            <v>69356356.890000001</v>
          </cell>
        </row>
        <row r="14">
          <cell r="D14">
            <v>113969650</v>
          </cell>
          <cell r="G14">
            <v>38466824.340000004</v>
          </cell>
          <cell r="H14">
            <v>38466824.340000004</v>
          </cell>
        </row>
        <row r="15">
          <cell r="D15">
            <v>175636470</v>
          </cell>
          <cell r="G15">
            <v>36527455.519999996</v>
          </cell>
          <cell r="H15">
            <v>36520429.739999995</v>
          </cell>
        </row>
        <row r="16">
          <cell r="D16">
            <v>0</v>
          </cell>
          <cell r="G16">
            <v>0</v>
          </cell>
          <cell r="H16">
            <v>0</v>
          </cell>
        </row>
        <row r="17">
          <cell r="D17">
            <v>14442446</v>
          </cell>
          <cell r="G17">
            <v>2410100</v>
          </cell>
          <cell r="H17">
            <v>2410100</v>
          </cell>
        </row>
        <row r="19">
          <cell r="D19">
            <v>10325600</v>
          </cell>
          <cell r="G19">
            <v>168267.81</v>
          </cell>
          <cell r="H19">
            <v>163360.50999999998</v>
          </cell>
        </row>
        <row r="20">
          <cell r="D20">
            <v>321400</v>
          </cell>
          <cell r="G20">
            <v>37739.4</v>
          </cell>
          <cell r="H20">
            <v>40135.4</v>
          </cell>
        </row>
        <row r="21">
          <cell r="D21">
            <v>0</v>
          </cell>
          <cell r="G21">
            <v>0</v>
          </cell>
          <cell r="H21">
            <v>0</v>
          </cell>
        </row>
        <row r="22">
          <cell r="D22">
            <v>1098272</v>
          </cell>
          <cell r="G22">
            <v>238905.65</v>
          </cell>
          <cell r="H22">
            <v>238905.65</v>
          </cell>
        </row>
        <row r="23">
          <cell r="D23">
            <v>1201500</v>
          </cell>
          <cell r="G23">
            <v>18896.72</v>
          </cell>
          <cell r="H23">
            <v>18896.72</v>
          </cell>
        </row>
        <row r="24">
          <cell r="D24">
            <v>7790300</v>
          </cell>
          <cell r="G24">
            <v>2174771.11</v>
          </cell>
          <cell r="H24">
            <v>2156548.38</v>
          </cell>
        </row>
        <row r="25">
          <cell r="D25">
            <v>472000</v>
          </cell>
          <cell r="G25">
            <v>9376</v>
          </cell>
          <cell r="H25">
            <v>9376</v>
          </cell>
        </row>
        <row r="26">
          <cell r="D26">
            <v>0</v>
          </cell>
          <cell r="H26">
            <v>0</v>
          </cell>
        </row>
        <row r="27">
          <cell r="D27">
            <v>2005869</v>
          </cell>
          <cell r="G27">
            <v>248711.94</v>
          </cell>
          <cell r="H27">
            <v>245385.54</v>
          </cell>
        </row>
        <row r="29">
          <cell r="D29">
            <v>17826840</v>
          </cell>
          <cell r="G29">
            <v>2270415.69</v>
          </cell>
          <cell r="H29">
            <v>2171110.56</v>
          </cell>
        </row>
        <row r="30">
          <cell r="D30">
            <v>9725000</v>
          </cell>
          <cell r="G30">
            <v>2373124.9400000004</v>
          </cell>
          <cell r="H30">
            <v>2373124.9400000004</v>
          </cell>
        </row>
        <row r="31">
          <cell r="D31">
            <v>11034900</v>
          </cell>
          <cell r="G31">
            <v>1133305.32</v>
          </cell>
          <cell r="H31">
            <v>1125050.6000000001</v>
          </cell>
        </row>
        <row r="32">
          <cell r="D32">
            <v>1020000</v>
          </cell>
          <cell r="G32">
            <v>739588.15999999992</v>
          </cell>
          <cell r="H32">
            <v>653253.35</v>
          </cell>
        </row>
        <row r="33">
          <cell r="D33">
            <v>14768369</v>
          </cell>
          <cell r="G33">
            <v>1572136.21</v>
          </cell>
          <cell r="H33">
            <v>1507821.79</v>
          </cell>
        </row>
        <row r="34">
          <cell r="D34">
            <v>0</v>
          </cell>
          <cell r="G34">
            <v>0</v>
          </cell>
          <cell r="H34">
            <v>0</v>
          </cell>
        </row>
        <row r="35">
          <cell r="D35">
            <v>1218493</v>
          </cell>
          <cell r="G35">
            <v>581244.24</v>
          </cell>
          <cell r="H35">
            <v>581244.24</v>
          </cell>
        </row>
        <row r="36">
          <cell r="D36">
            <v>820000</v>
          </cell>
          <cell r="G36">
            <v>227487.13</v>
          </cell>
          <cell r="H36">
            <v>179474.13</v>
          </cell>
        </row>
        <row r="37">
          <cell r="D37">
            <v>10000</v>
          </cell>
          <cell r="G37">
            <v>0</v>
          </cell>
          <cell r="H37">
            <v>0</v>
          </cell>
        </row>
        <row r="39">
          <cell r="D39">
            <v>0</v>
          </cell>
          <cell r="G39">
            <v>0</v>
          </cell>
          <cell r="H39">
            <v>0</v>
          </cell>
        </row>
        <row r="40">
          <cell r="D40">
            <v>0</v>
          </cell>
          <cell r="G40">
            <v>0</v>
          </cell>
          <cell r="H40">
            <v>0</v>
          </cell>
        </row>
        <row r="41">
          <cell r="D41">
            <v>0</v>
          </cell>
          <cell r="G41">
            <v>0</v>
          </cell>
          <cell r="H41">
            <v>0</v>
          </cell>
        </row>
        <row r="42">
          <cell r="D42">
            <v>60000</v>
          </cell>
          <cell r="G42">
            <v>0</v>
          </cell>
          <cell r="H42">
            <v>0</v>
          </cell>
        </row>
        <row r="43">
          <cell r="D43">
            <v>0</v>
          </cell>
          <cell r="G43">
            <v>0</v>
          </cell>
          <cell r="H43">
            <v>0</v>
          </cell>
        </row>
        <row r="44">
          <cell r="D44">
            <v>0</v>
          </cell>
          <cell r="G44">
            <v>0</v>
          </cell>
          <cell r="H44">
            <v>0</v>
          </cell>
        </row>
        <row r="45">
          <cell r="D45">
            <v>0</v>
          </cell>
          <cell r="G45">
            <v>0</v>
          </cell>
          <cell r="H45">
            <v>0</v>
          </cell>
        </row>
        <row r="46">
          <cell r="D46">
            <v>0</v>
          </cell>
          <cell r="G46">
            <v>0</v>
          </cell>
          <cell r="H46">
            <v>0</v>
          </cell>
        </row>
        <row r="47">
          <cell r="D47">
            <v>0</v>
          </cell>
          <cell r="G47">
            <v>0</v>
          </cell>
          <cell r="H47">
            <v>0</v>
          </cell>
        </row>
        <row r="49">
          <cell r="D49">
            <v>1144802</v>
          </cell>
          <cell r="G49">
            <v>4314.1000000000004</v>
          </cell>
          <cell r="H49">
            <v>4314.1000000000004</v>
          </cell>
        </row>
        <row r="50">
          <cell r="D50">
            <v>26187</v>
          </cell>
          <cell r="G50">
            <v>0</v>
          </cell>
          <cell r="H50">
            <v>0</v>
          </cell>
        </row>
        <row r="51">
          <cell r="D51">
            <v>0</v>
          </cell>
          <cell r="G51">
            <v>0</v>
          </cell>
          <cell r="H51">
            <v>0</v>
          </cell>
        </row>
        <row r="52">
          <cell r="D52">
            <v>7406100</v>
          </cell>
          <cell r="G52">
            <v>2580100</v>
          </cell>
          <cell r="H52">
            <v>2580100</v>
          </cell>
        </row>
        <row r="53">
          <cell r="D53">
            <v>0</v>
          </cell>
          <cell r="G53">
            <v>0</v>
          </cell>
          <cell r="H53">
            <v>0</v>
          </cell>
        </row>
        <row r="54">
          <cell r="D54">
            <v>1882468</v>
          </cell>
          <cell r="G54">
            <v>0</v>
          </cell>
          <cell r="H54">
            <v>0</v>
          </cell>
        </row>
        <row r="55">
          <cell r="G55">
            <v>0</v>
          </cell>
          <cell r="H55">
            <v>0</v>
          </cell>
        </row>
        <row r="56">
          <cell r="G56">
            <v>0</v>
          </cell>
          <cell r="H56">
            <v>0</v>
          </cell>
        </row>
        <row r="57">
          <cell r="G57">
            <v>0</v>
          </cell>
          <cell r="H57">
            <v>0</v>
          </cell>
        </row>
        <row r="59">
          <cell r="G59">
            <v>0</v>
          </cell>
          <cell r="H59">
            <v>0</v>
          </cell>
        </row>
        <row r="60">
          <cell r="D60">
            <v>3200000</v>
          </cell>
          <cell r="G60">
            <v>0</v>
          </cell>
          <cell r="H60">
            <v>0</v>
          </cell>
        </row>
        <row r="61">
          <cell r="G61">
            <v>0</v>
          </cell>
          <cell r="H61">
            <v>0</v>
          </cell>
        </row>
        <row r="63">
          <cell r="G63">
            <v>0</v>
          </cell>
          <cell r="H63">
            <v>0</v>
          </cell>
        </row>
        <row r="64">
          <cell r="G64">
            <v>0</v>
          </cell>
          <cell r="H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D67">
            <v>7000000</v>
          </cell>
          <cell r="G67">
            <v>5000000</v>
          </cell>
          <cell r="H67">
            <v>5000000</v>
          </cell>
        </row>
        <row r="68">
          <cell r="G68">
            <v>0</v>
          </cell>
        </row>
        <row r="69">
          <cell r="G69">
            <v>0</v>
          </cell>
        </row>
        <row r="70">
          <cell r="G70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tabSelected="1" workbookViewId="0">
      <selection activeCell="C9" sqref="C9"/>
    </sheetView>
  </sheetViews>
  <sheetFormatPr baseColWidth="10" defaultRowHeight="12" x14ac:dyDescent="0.2"/>
  <cols>
    <col min="1" max="1" width="11.42578125" style="5"/>
    <col min="2" max="2" width="79.28515625" style="5" customWidth="1"/>
    <col min="3" max="3" width="16.7109375" style="5" customWidth="1"/>
    <col min="4" max="4" width="16.42578125" style="5" customWidth="1"/>
    <col min="5" max="5" width="15.42578125" style="5" customWidth="1"/>
    <col min="6" max="6" width="11.42578125" style="5"/>
    <col min="7" max="7" width="14.7109375" style="5" bestFit="1" customWidth="1"/>
    <col min="8" max="16384" width="11.42578125" style="5"/>
  </cols>
  <sheetData>
    <row r="1" spans="1:8" ht="6.75" customHeight="1" x14ac:dyDescent="0.2">
      <c r="A1" s="1"/>
      <c r="B1" s="1"/>
    </row>
    <row r="2" spans="1:8" x14ac:dyDescent="0.2">
      <c r="A2" s="107" t="s">
        <v>258</v>
      </c>
      <c r="B2" s="108"/>
      <c r="C2" s="108"/>
      <c r="D2" s="108"/>
      <c r="E2" s="108"/>
    </row>
    <row r="3" spans="1:8" x14ac:dyDescent="0.2">
      <c r="A3" s="107" t="s">
        <v>0</v>
      </c>
      <c r="B3" s="108"/>
      <c r="C3" s="108"/>
      <c r="D3" s="108"/>
      <c r="E3" s="108"/>
    </row>
    <row r="4" spans="1:8" x14ac:dyDescent="0.2">
      <c r="A4" s="107" t="s">
        <v>264</v>
      </c>
      <c r="B4" s="108"/>
      <c r="C4" s="108"/>
      <c r="D4" s="108"/>
      <c r="E4" s="108"/>
    </row>
    <row r="5" spans="1:8" x14ac:dyDescent="0.2">
      <c r="A5" s="107" t="s">
        <v>1</v>
      </c>
      <c r="B5" s="108"/>
      <c r="C5" s="108"/>
      <c r="D5" s="108"/>
      <c r="E5" s="108"/>
    </row>
    <row r="6" spans="1:8" ht="12.75" thickBot="1" x14ac:dyDescent="0.25">
      <c r="A6" s="6"/>
    </row>
    <row r="7" spans="1:8" x14ac:dyDescent="0.2">
      <c r="A7" s="95" t="s">
        <v>2</v>
      </c>
      <c r="B7" s="96"/>
      <c r="C7" s="7" t="s">
        <v>3</v>
      </c>
      <c r="D7" s="99" t="s">
        <v>5</v>
      </c>
      <c r="E7" s="7" t="s">
        <v>6</v>
      </c>
    </row>
    <row r="8" spans="1:8" ht="12.75" thickBot="1" x14ac:dyDescent="0.25">
      <c r="A8" s="97"/>
      <c r="B8" s="98"/>
      <c r="C8" s="8" t="s">
        <v>4</v>
      </c>
      <c r="D8" s="100"/>
      <c r="E8" s="8" t="s">
        <v>7</v>
      </c>
    </row>
    <row r="9" spans="1:8" x14ac:dyDescent="0.2">
      <c r="A9" s="9"/>
      <c r="B9" s="10"/>
      <c r="C9" s="10"/>
      <c r="D9" s="10"/>
      <c r="E9" s="10"/>
    </row>
    <row r="10" spans="1:8" x14ac:dyDescent="0.2">
      <c r="A10" s="9"/>
      <c r="B10" s="11" t="s">
        <v>8</v>
      </c>
      <c r="C10" s="28">
        <f>C11+C12+C13</f>
        <v>1184806100</v>
      </c>
      <c r="D10" s="28">
        <f>D11+D12+D13</f>
        <v>346226066.94</v>
      </c>
      <c r="E10" s="28">
        <f t="shared" ref="E10" si="0">E11+E12+E13</f>
        <v>346226066.94</v>
      </c>
    </row>
    <row r="11" spans="1:8" x14ac:dyDescent="0.2">
      <c r="A11" s="9"/>
      <c r="B11" s="12" t="s">
        <v>9</v>
      </c>
      <c r="C11" s="28">
        <f>SUM(FORMATO_5!D44)</f>
        <v>1184806100</v>
      </c>
      <c r="D11" s="28">
        <f>SUM(FORMATO_5!G44)</f>
        <v>346226066.94</v>
      </c>
      <c r="E11" s="28">
        <f>SUM(FORMATO_5!H44)</f>
        <v>346226066.94</v>
      </c>
    </row>
    <row r="12" spans="1:8" x14ac:dyDescent="0.2">
      <c r="A12" s="9"/>
      <c r="B12" s="12" t="s">
        <v>10</v>
      </c>
      <c r="C12" s="28"/>
      <c r="D12" s="28"/>
      <c r="E12" s="28"/>
    </row>
    <row r="13" spans="1:8" ht="15" x14ac:dyDescent="0.25">
      <c r="A13" s="9"/>
      <c r="B13" s="12" t="s">
        <v>11</v>
      </c>
      <c r="C13" s="28"/>
      <c r="D13" s="28"/>
      <c r="E13" s="28"/>
      <c r="G13"/>
      <c r="H13"/>
    </row>
    <row r="14" spans="1:8" ht="15" x14ac:dyDescent="0.25">
      <c r="A14" s="9"/>
      <c r="B14" s="10"/>
      <c r="C14" s="28"/>
      <c r="D14" s="28"/>
      <c r="E14" s="28"/>
      <c r="G14"/>
      <c r="H14"/>
    </row>
    <row r="15" spans="1:8" ht="15" x14ac:dyDescent="0.25">
      <c r="A15" s="13"/>
      <c r="B15" s="11" t="s">
        <v>189</v>
      </c>
      <c r="C15" s="28">
        <f>C16+C17</f>
        <v>1184806100</v>
      </c>
      <c r="D15" s="28">
        <f t="shared" ref="D15:E15" si="1">D16+D17</f>
        <v>263035384.89000002</v>
      </c>
      <c r="E15" s="28">
        <f t="shared" si="1"/>
        <v>262036860.67999998</v>
      </c>
      <c r="G15"/>
      <c r="H15"/>
    </row>
    <row r="16" spans="1:8" ht="15" x14ac:dyDescent="0.25">
      <c r="A16" s="9"/>
      <c r="B16" s="12" t="s">
        <v>12</v>
      </c>
      <c r="C16" s="28">
        <f>SUM(FORMATO_6a!C10)</f>
        <v>1184806100</v>
      </c>
      <c r="D16" s="28">
        <f>SUM(FORMATO_6a!F10)</f>
        <v>263035384.89000002</v>
      </c>
      <c r="E16" s="28">
        <f>SUM(FORMATO_6a!G10)</f>
        <v>262036860.67999998</v>
      </c>
      <c r="G16"/>
      <c r="H16"/>
    </row>
    <row r="17" spans="1:8" ht="15" x14ac:dyDescent="0.25">
      <c r="A17" s="9"/>
      <c r="B17" s="12" t="s">
        <v>13</v>
      </c>
      <c r="C17" s="28"/>
      <c r="D17" s="28"/>
      <c r="E17" s="28"/>
      <c r="G17"/>
      <c r="H17"/>
    </row>
    <row r="18" spans="1:8" ht="15" x14ac:dyDescent="0.25">
      <c r="A18" s="9"/>
      <c r="B18" s="10"/>
      <c r="C18" s="28"/>
      <c r="D18" s="28"/>
      <c r="E18" s="28"/>
      <c r="G18"/>
      <c r="H18"/>
    </row>
    <row r="19" spans="1:8" ht="15" x14ac:dyDescent="0.25">
      <c r="A19" s="9"/>
      <c r="B19" s="11" t="s">
        <v>14</v>
      </c>
      <c r="C19" s="29">
        <f>C20+C21</f>
        <v>0</v>
      </c>
      <c r="D19" s="29">
        <f t="shared" ref="D19:E19" si="2">D20+D21</f>
        <v>0</v>
      </c>
      <c r="E19" s="29">
        <f t="shared" si="2"/>
        <v>0</v>
      </c>
      <c r="G19"/>
      <c r="H19"/>
    </row>
    <row r="20" spans="1:8" x14ac:dyDescent="0.2">
      <c r="A20" s="9"/>
      <c r="B20" s="12" t="s">
        <v>15</v>
      </c>
      <c r="C20" s="28"/>
      <c r="D20" s="28"/>
      <c r="E20" s="28"/>
    </row>
    <row r="21" spans="1:8" x14ac:dyDescent="0.2">
      <c r="A21" s="9"/>
      <c r="B21" s="12" t="s">
        <v>16</v>
      </c>
      <c r="C21" s="28"/>
      <c r="D21" s="28"/>
      <c r="E21" s="28"/>
    </row>
    <row r="22" spans="1:8" x14ac:dyDescent="0.2">
      <c r="A22" s="9"/>
      <c r="B22" s="10"/>
      <c r="C22" s="28"/>
      <c r="D22" s="28"/>
      <c r="E22" s="28"/>
    </row>
    <row r="23" spans="1:8" x14ac:dyDescent="0.2">
      <c r="A23" s="9"/>
      <c r="B23" s="11" t="s">
        <v>17</v>
      </c>
      <c r="C23" s="28">
        <f>C10-C15+C19-0.001</f>
        <v>-1E-3</v>
      </c>
      <c r="D23" s="28">
        <f t="shared" ref="D23" si="3">D10-D15+D19</f>
        <v>83190682.049999982</v>
      </c>
      <c r="E23" s="28">
        <f>E10-E15+E19</f>
        <v>84189206.26000002</v>
      </c>
    </row>
    <row r="24" spans="1:8" x14ac:dyDescent="0.2">
      <c r="A24" s="9"/>
      <c r="B24" s="11" t="s">
        <v>18</v>
      </c>
      <c r="C24" s="28">
        <f>C23-C13</f>
        <v>-1E-3</v>
      </c>
      <c r="D24" s="28">
        <f t="shared" ref="D24:E24" si="4">D23-D13</f>
        <v>83190682.049999982</v>
      </c>
      <c r="E24" s="28">
        <f t="shared" si="4"/>
        <v>84189206.26000002</v>
      </c>
    </row>
    <row r="25" spans="1:8" ht="24" x14ac:dyDescent="0.2">
      <c r="A25" s="9"/>
      <c r="B25" s="11" t="s">
        <v>19</v>
      </c>
      <c r="C25" s="28">
        <f>C24-C19</f>
        <v>-1E-3</v>
      </c>
      <c r="D25" s="28">
        <f t="shared" ref="D25:E25" si="5">D24-D19</f>
        <v>83190682.049999982</v>
      </c>
      <c r="E25" s="28">
        <f t="shared" si="5"/>
        <v>84189206.26000002</v>
      </c>
    </row>
    <row r="26" spans="1:8" ht="12.75" thickBot="1" x14ac:dyDescent="0.25">
      <c r="A26" s="14"/>
      <c r="B26" s="15"/>
      <c r="C26" s="15"/>
      <c r="D26" s="15"/>
      <c r="E26" s="15"/>
    </row>
    <row r="27" spans="1:8" ht="12.75" thickBot="1" x14ac:dyDescent="0.25">
      <c r="A27" s="6"/>
    </row>
    <row r="28" spans="1:8" ht="12.75" thickBot="1" x14ac:dyDescent="0.25">
      <c r="A28" s="101" t="s">
        <v>20</v>
      </c>
      <c r="B28" s="102"/>
      <c r="C28" s="16" t="s">
        <v>21</v>
      </c>
      <c r="D28" s="16" t="s">
        <v>5</v>
      </c>
      <c r="E28" s="16" t="s">
        <v>22</v>
      </c>
    </row>
    <row r="29" spans="1:8" x14ac:dyDescent="0.2">
      <c r="A29" s="9"/>
      <c r="B29" s="10"/>
      <c r="C29" s="10"/>
      <c r="D29" s="10"/>
      <c r="E29" s="10"/>
    </row>
    <row r="30" spans="1:8" x14ac:dyDescent="0.2">
      <c r="A30" s="13"/>
      <c r="B30" s="11" t="s">
        <v>23</v>
      </c>
      <c r="C30" s="10"/>
      <c r="D30" s="10"/>
      <c r="E30" s="10"/>
    </row>
    <row r="31" spans="1:8" x14ac:dyDescent="0.2">
      <c r="A31" s="9"/>
      <c r="B31" s="17" t="s">
        <v>24</v>
      </c>
      <c r="C31" s="10"/>
      <c r="D31" s="10"/>
      <c r="E31" s="10"/>
    </row>
    <row r="32" spans="1:8" x14ac:dyDescent="0.2">
      <c r="A32" s="9"/>
      <c r="B32" s="17" t="s">
        <v>25</v>
      </c>
      <c r="C32" s="10"/>
      <c r="D32" s="10"/>
      <c r="E32" s="10"/>
    </row>
    <row r="33" spans="1:5" x14ac:dyDescent="0.2">
      <c r="A33" s="9"/>
      <c r="B33" s="10"/>
      <c r="C33" s="10"/>
      <c r="D33" s="10"/>
      <c r="E33" s="10"/>
    </row>
    <row r="34" spans="1:5" x14ac:dyDescent="0.2">
      <c r="A34" s="13"/>
      <c r="B34" s="11" t="s">
        <v>26</v>
      </c>
      <c r="C34" s="11"/>
      <c r="D34" s="11"/>
      <c r="E34" s="11"/>
    </row>
    <row r="35" spans="1:5" ht="12.75" thickBot="1" x14ac:dyDescent="0.25">
      <c r="A35" s="14"/>
      <c r="B35" s="15"/>
      <c r="C35" s="15"/>
      <c r="D35" s="15"/>
      <c r="E35" s="15"/>
    </row>
    <row r="36" spans="1:5" ht="12.75" thickBot="1" x14ac:dyDescent="0.25">
      <c r="A36" s="6"/>
    </row>
    <row r="37" spans="1:5" x14ac:dyDescent="0.2">
      <c r="A37" s="95" t="s">
        <v>20</v>
      </c>
      <c r="B37" s="96"/>
      <c r="C37" s="103" t="s">
        <v>27</v>
      </c>
      <c r="D37" s="103" t="s">
        <v>5</v>
      </c>
      <c r="E37" s="18" t="s">
        <v>6</v>
      </c>
    </row>
    <row r="38" spans="1:5" ht="12.75" thickBot="1" x14ac:dyDescent="0.25">
      <c r="A38" s="97"/>
      <c r="B38" s="98"/>
      <c r="C38" s="104"/>
      <c r="D38" s="104"/>
      <c r="E38" s="19" t="s">
        <v>22</v>
      </c>
    </row>
    <row r="39" spans="1:5" x14ac:dyDescent="0.2">
      <c r="A39" s="20"/>
      <c r="B39" s="21"/>
      <c r="C39" s="21"/>
      <c r="D39" s="21"/>
      <c r="E39" s="21"/>
    </row>
    <row r="40" spans="1:5" x14ac:dyDescent="0.2">
      <c r="A40" s="22"/>
      <c r="B40" s="23" t="s">
        <v>28</v>
      </c>
      <c r="C40" s="21"/>
      <c r="D40" s="21"/>
      <c r="E40" s="21"/>
    </row>
    <row r="41" spans="1:5" x14ac:dyDescent="0.2">
      <c r="A41" s="20"/>
      <c r="B41" s="24" t="s">
        <v>29</v>
      </c>
      <c r="C41" s="21"/>
      <c r="D41" s="21"/>
      <c r="E41" s="21"/>
    </row>
    <row r="42" spans="1:5" x14ac:dyDescent="0.2">
      <c r="A42" s="20"/>
      <c r="B42" s="24" t="s">
        <v>30</v>
      </c>
      <c r="C42" s="21"/>
      <c r="D42" s="21"/>
      <c r="E42" s="21"/>
    </row>
    <row r="43" spans="1:5" x14ac:dyDescent="0.2">
      <c r="A43" s="22"/>
      <c r="B43" s="23" t="s">
        <v>31</v>
      </c>
      <c r="C43" s="21"/>
      <c r="D43" s="21"/>
      <c r="E43" s="21"/>
    </row>
    <row r="44" spans="1:5" x14ac:dyDescent="0.2">
      <c r="A44" s="20"/>
      <c r="B44" s="24" t="s">
        <v>32</v>
      </c>
      <c r="C44" s="21"/>
      <c r="D44" s="21"/>
      <c r="E44" s="21"/>
    </row>
    <row r="45" spans="1:5" x14ac:dyDescent="0.2">
      <c r="A45" s="20"/>
      <c r="B45" s="24" t="s">
        <v>33</v>
      </c>
      <c r="C45" s="21"/>
      <c r="D45" s="21"/>
      <c r="E45" s="21"/>
    </row>
    <row r="46" spans="1:5" x14ac:dyDescent="0.2">
      <c r="A46" s="20"/>
      <c r="B46" s="21"/>
      <c r="C46" s="21"/>
      <c r="D46" s="21"/>
      <c r="E46" s="21"/>
    </row>
    <row r="47" spans="1:5" x14ac:dyDescent="0.2">
      <c r="A47" s="111"/>
      <c r="B47" s="113" t="s">
        <v>34</v>
      </c>
      <c r="C47" s="105"/>
      <c r="D47" s="105"/>
      <c r="E47" s="105"/>
    </row>
    <row r="48" spans="1:5" ht="12.75" thickBot="1" x14ac:dyDescent="0.25">
      <c r="A48" s="112"/>
      <c r="B48" s="114"/>
      <c r="C48" s="106"/>
      <c r="D48" s="106"/>
      <c r="E48" s="106"/>
    </row>
    <row r="49" spans="1:5" ht="12.75" thickBot="1" x14ac:dyDescent="0.25">
      <c r="A49" s="6"/>
    </row>
    <row r="50" spans="1:5" x14ac:dyDescent="0.2">
      <c r="A50" s="95" t="s">
        <v>20</v>
      </c>
      <c r="B50" s="96"/>
      <c r="C50" s="18" t="s">
        <v>3</v>
      </c>
      <c r="D50" s="103" t="s">
        <v>5</v>
      </c>
      <c r="E50" s="18" t="s">
        <v>6</v>
      </c>
    </row>
    <row r="51" spans="1:5" ht="12.75" thickBot="1" x14ac:dyDescent="0.25">
      <c r="A51" s="97"/>
      <c r="B51" s="98"/>
      <c r="C51" s="19" t="s">
        <v>21</v>
      </c>
      <c r="D51" s="104"/>
      <c r="E51" s="19" t="s">
        <v>22</v>
      </c>
    </row>
    <row r="52" spans="1:5" x14ac:dyDescent="0.2">
      <c r="A52" s="109"/>
      <c r="B52" s="110"/>
      <c r="C52" s="21"/>
      <c r="D52" s="21"/>
      <c r="E52" s="21"/>
    </row>
    <row r="53" spans="1:5" x14ac:dyDescent="0.2">
      <c r="A53" s="20"/>
      <c r="B53" s="21" t="s">
        <v>35</v>
      </c>
      <c r="C53" s="30">
        <f>C11</f>
        <v>1184806100</v>
      </c>
      <c r="D53" s="30">
        <f t="shared" ref="D53:E53" si="6">D11</f>
        <v>346226066.94</v>
      </c>
      <c r="E53" s="30">
        <f t="shared" si="6"/>
        <v>346226066.94</v>
      </c>
    </row>
    <row r="54" spans="1:5" x14ac:dyDescent="0.2">
      <c r="A54" s="20"/>
      <c r="B54" s="21" t="s">
        <v>36</v>
      </c>
      <c r="C54" s="21">
        <f>C41-C44</f>
        <v>0</v>
      </c>
      <c r="D54" s="21">
        <f t="shared" ref="D54:E54" si="7">D41-D44</f>
        <v>0</v>
      </c>
      <c r="E54" s="21">
        <f t="shared" si="7"/>
        <v>0</v>
      </c>
    </row>
    <row r="55" spans="1:5" x14ac:dyDescent="0.2">
      <c r="A55" s="20"/>
      <c r="B55" s="24" t="s">
        <v>29</v>
      </c>
      <c r="C55" s="21">
        <f>C41</f>
        <v>0</v>
      </c>
      <c r="D55" s="21">
        <f t="shared" ref="D55:E55" si="8">D41</f>
        <v>0</v>
      </c>
      <c r="E55" s="21">
        <f t="shared" si="8"/>
        <v>0</v>
      </c>
    </row>
    <row r="56" spans="1:5" x14ac:dyDescent="0.2">
      <c r="A56" s="20"/>
      <c r="B56" s="24" t="s">
        <v>32</v>
      </c>
      <c r="C56" s="21">
        <f>C44</f>
        <v>0</v>
      </c>
      <c r="D56" s="21">
        <f t="shared" ref="D56:E56" si="9">D44</f>
        <v>0</v>
      </c>
      <c r="E56" s="21">
        <f t="shared" si="9"/>
        <v>0</v>
      </c>
    </row>
    <row r="57" spans="1:5" x14ac:dyDescent="0.2">
      <c r="A57" s="20"/>
      <c r="B57" s="21"/>
      <c r="C57" s="21"/>
      <c r="D57" s="21"/>
      <c r="E57" s="21"/>
    </row>
    <row r="58" spans="1:5" x14ac:dyDescent="0.2">
      <c r="A58" s="20"/>
      <c r="B58" s="21" t="s">
        <v>12</v>
      </c>
      <c r="C58" s="30">
        <f>SUM(C16)</f>
        <v>1184806100</v>
      </c>
      <c r="D58" s="30">
        <f t="shared" ref="D58:E58" si="10">SUM(D16)</f>
        <v>263035384.89000002</v>
      </c>
      <c r="E58" s="30">
        <f t="shared" si="10"/>
        <v>262036860.67999998</v>
      </c>
    </row>
    <row r="59" spans="1:5" x14ac:dyDescent="0.2">
      <c r="A59" s="20"/>
      <c r="B59" s="21"/>
      <c r="C59" s="21"/>
      <c r="D59" s="21"/>
      <c r="E59" s="21"/>
    </row>
    <row r="60" spans="1:5" x14ac:dyDescent="0.2">
      <c r="A60" s="20"/>
      <c r="B60" s="21" t="s">
        <v>15</v>
      </c>
      <c r="C60" s="31">
        <f>SUM(C20)</f>
        <v>0</v>
      </c>
      <c r="D60" s="31">
        <f t="shared" ref="D60:E60" si="11">SUM(D20)</f>
        <v>0</v>
      </c>
      <c r="E60" s="31">
        <f t="shared" si="11"/>
        <v>0</v>
      </c>
    </row>
    <row r="61" spans="1:5" x14ac:dyDescent="0.2">
      <c r="A61" s="20"/>
      <c r="B61" s="21"/>
      <c r="C61" s="21"/>
      <c r="D61" s="21"/>
      <c r="E61" s="21"/>
    </row>
    <row r="62" spans="1:5" x14ac:dyDescent="0.2">
      <c r="A62" s="22"/>
      <c r="B62" s="23" t="s">
        <v>37</v>
      </c>
      <c r="C62" s="32">
        <f>C53+C54-C58+C60</f>
        <v>0</v>
      </c>
      <c r="D62" s="32">
        <f t="shared" ref="D62:E62" si="12">D53+D54-D58+D60</f>
        <v>83190682.049999982</v>
      </c>
      <c r="E62" s="32">
        <f t="shared" si="12"/>
        <v>84189206.26000002</v>
      </c>
    </row>
    <row r="63" spans="1:5" x14ac:dyDescent="0.2">
      <c r="A63" s="22"/>
      <c r="B63" s="23" t="s">
        <v>38</v>
      </c>
      <c r="C63" s="32">
        <f>C62-C54</f>
        <v>0</v>
      </c>
      <c r="D63" s="32">
        <f t="shared" ref="D63:E63" si="13">D62-D54</f>
        <v>83190682.049999982</v>
      </c>
      <c r="E63" s="32">
        <f t="shared" si="13"/>
        <v>84189206.26000002</v>
      </c>
    </row>
    <row r="64" spans="1:5" ht="12.75" thickBot="1" x14ac:dyDescent="0.25">
      <c r="A64" s="26"/>
      <c r="B64" s="27"/>
      <c r="C64" s="27"/>
      <c r="D64" s="27"/>
      <c r="E64" s="27"/>
    </row>
    <row r="65" spans="1:5" ht="12.75" thickBot="1" x14ac:dyDescent="0.25">
      <c r="A65" s="6"/>
    </row>
    <row r="66" spans="1:5" x14ac:dyDescent="0.2">
      <c r="A66" s="95" t="s">
        <v>20</v>
      </c>
      <c r="B66" s="96"/>
      <c r="C66" s="103" t="s">
        <v>27</v>
      </c>
      <c r="D66" s="103" t="s">
        <v>5</v>
      </c>
      <c r="E66" s="18" t="s">
        <v>6</v>
      </c>
    </row>
    <row r="67" spans="1:5" ht="12.75" thickBot="1" x14ac:dyDescent="0.25">
      <c r="A67" s="97"/>
      <c r="B67" s="98"/>
      <c r="C67" s="104"/>
      <c r="D67" s="104"/>
      <c r="E67" s="19" t="s">
        <v>22</v>
      </c>
    </row>
    <row r="68" spans="1:5" x14ac:dyDescent="0.2">
      <c r="A68" s="109"/>
      <c r="B68" s="110"/>
      <c r="C68" s="21"/>
      <c r="D68" s="21"/>
      <c r="E68" s="21"/>
    </row>
    <row r="69" spans="1:5" x14ac:dyDescent="0.2">
      <c r="A69" s="20"/>
      <c r="B69" s="21" t="s">
        <v>10</v>
      </c>
      <c r="C69" s="21"/>
      <c r="D69" s="21"/>
      <c r="E69" s="21"/>
    </row>
    <row r="70" spans="1:5" x14ac:dyDescent="0.2">
      <c r="A70" s="20"/>
      <c r="B70" s="21" t="s">
        <v>39</v>
      </c>
      <c r="C70" s="21"/>
      <c r="D70" s="21"/>
      <c r="E70" s="21"/>
    </row>
    <row r="71" spans="1:5" x14ac:dyDescent="0.2">
      <c r="A71" s="20"/>
      <c r="B71" s="24" t="s">
        <v>30</v>
      </c>
      <c r="C71" s="21"/>
      <c r="D71" s="21"/>
      <c r="E71" s="21"/>
    </row>
    <row r="72" spans="1:5" x14ac:dyDescent="0.2">
      <c r="A72" s="20"/>
      <c r="B72" s="24" t="s">
        <v>33</v>
      </c>
      <c r="C72" s="21"/>
      <c r="D72" s="21"/>
      <c r="E72" s="21"/>
    </row>
    <row r="73" spans="1:5" x14ac:dyDescent="0.2">
      <c r="A73" s="20"/>
      <c r="B73" s="21"/>
      <c r="C73" s="21"/>
      <c r="D73" s="21"/>
      <c r="E73" s="21"/>
    </row>
    <row r="74" spans="1:5" x14ac:dyDescent="0.2">
      <c r="A74" s="20"/>
      <c r="B74" s="21" t="s">
        <v>40</v>
      </c>
      <c r="C74" s="21"/>
      <c r="D74" s="21"/>
      <c r="E74" s="21"/>
    </row>
    <row r="75" spans="1:5" x14ac:dyDescent="0.2">
      <c r="A75" s="20"/>
      <c r="B75" s="21"/>
      <c r="C75" s="21"/>
      <c r="D75" s="21"/>
      <c r="E75" s="21"/>
    </row>
    <row r="76" spans="1:5" x14ac:dyDescent="0.2">
      <c r="A76" s="20"/>
      <c r="B76" s="21" t="s">
        <v>16</v>
      </c>
      <c r="C76" s="25"/>
      <c r="D76" s="21"/>
      <c r="E76" s="21"/>
    </row>
    <row r="77" spans="1:5" x14ac:dyDescent="0.2">
      <c r="A77" s="20"/>
      <c r="B77" s="21"/>
      <c r="C77" s="21"/>
      <c r="D77" s="21"/>
      <c r="E77" s="21"/>
    </row>
    <row r="78" spans="1:5" x14ac:dyDescent="0.2">
      <c r="A78" s="22"/>
      <c r="B78" s="23" t="s">
        <v>41</v>
      </c>
      <c r="C78" s="23"/>
      <c r="D78" s="23"/>
      <c r="E78" s="23"/>
    </row>
    <row r="79" spans="1:5" x14ac:dyDescent="0.2">
      <c r="A79" s="111"/>
      <c r="B79" s="113" t="s">
        <v>42</v>
      </c>
      <c r="C79" s="105"/>
      <c r="D79" s="105"/>
      <c r="E79" s="105"/>
    </row>
    <row r="80" spans="1:5" ht="12.75" thickBot="1" x14ac:dyDescent="0.25">
      <c r="A80" s="112"/>
      <c r="B80" s="114"/>
      <c r="C80" s="106"/>
      <c r="D80" s="106"/>
      <c r="E80" s="106"/>
    </row>
  </sheetData>
  <mergeCells count="27">
    <mergeCell ref="E79:E80"/>
    <mergeCell ref="A2:E2"/>
    <mergeCell ref="A3:E3"/>
    <mergeCell ref="A4:E4"/>
    <mergeCell ref="A5:E5"/>
    <mergeCell ref="A52:B52"/>
    <mergeCell ref="A66:B67"/>
    <mergeCell ref="C66:C67"/>
    <mergeCell ref="D66:D67"/>
    <mergeCell ref="A68:B68"/>
    <mergeCell ref="A79:A80"/>
    <mergeCell ref="B79:B80"/>
    <mergeCell ref="C79:C80"/>
    <mergeCell ref="D79:D80"/>
    <mergeCell ref="A47:A48"/>
    <mergeCell ref="B47:B48"/>
    <mergeCell ref="C47:C48"/>
    <mergeCell ref="D47:D48"/>
    <mergeCell ref="E47:E48"/>
    <mergeCell ref="A50:B51"/>
    <mergeCell ref="D50:D51"/>
    <mergeCell ref="A7:B8"/>
    <mergeCell ref="D7:D8"/>
    <mergeCell ref="A28:B28"/>
    <mergeCell ref="A37:B38"/>
    <mergeCell ref="C37:C38"/>
    <mergeCell ref="D37:D38"/>
  </mergeCells>
  <pageMargins left="0.51181102362204722" right="0.43307086614173229" top="0.36" bottom="0.36" header="0.25" footer="0.22"/>
  <pageSetup scale="6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0"/>
  <sheetViews>
    <sheetView zoomScaleNormal="100" workbookViewId="0">
      <selection activeCell="D11" sqref="D11"/>
    </sheetView>
  </sheetViews>
  <sheetFormatPr baseColWidth="10" defaultRowHeight="15" x14ac:dyDescent="0.25"/>
  <cols>
    <col min="1" max="2" width="11.42578125" style="3"/>
    <col min="3" max="3" width="60.140625" style="3" customWidth="1"/>
    <col min="4" max="4" width="17.140625" style="3" bestFit="1" customWidth="1"/>
    <col min="5" max="5" width="16.85546875" style="3" customWidth="1"/>
    <col min="6" max="6" width="17.85546875" style="3" customWidth="1"/>
    <col min="7" max="7" width="18.140625" style="3" customWidth="1"/>
    <col min="8" max="8" width="16.7109375" style="3" customWidth="1"/>
    <col min="9" max="9" width="17.85546875" style="3" bestFit="1" customWidth="1"/>
    <col min="10" max="10" width="0" style="3" hidden="1" customWidth="1"/>
    <col min="11" max="11" width="19" style="3" hidden="1" customWidth="1"/>
    <col min="12" max="12" width="0" style="3" hidden="1" customWidth="1"/>
    <col min="13" max="16384" width="11.42578125" style="3"/>
  </cols>
  <sheetData>
    <row r="1" spans="1:9" ht="15.75" thickBot="1" x14ac:dyDescent="0.3">
      <c r="A1" s="4"/>
      <c r="B1" s="4"/>
    </row>
    <row r="2" spans="1:9" x14ac:dyDescent="0.25">
      <c r="A2" s="138" t="s">
        <v>257</v>
      </c>
      <c r="B2" s="139"/>
      <c r="C2" s="139"/>
      <c r="D2" s="139"/>
      <c r="E2" s="139"/>
      <c r="F2" s="139"/>
      <c r="G2" s="139"/>
      <c r="H2" s="139"/>
      <c r="I2" s="140"/>
    </row>
    <row r="3" spans="1:9" x14ac:dyDescent="0.25">
      <c r="A3" s="141" t="s">
        <v>261</v>
      </c>
      <c r="B3" s="142"/>
      <c r="C3" s="142"/>
      <c r="D3" s="142"/>
      <c r="E3" s="142"/>
      <c r="F3" s="142"/>
      <c r="G3" s="142"/>
      <c r="H3" s="142"/>
      <c r="I3" s="143"/>
    </row>
    <row r="4" spans="1:9" x14ac:dyDescent="0.25">
      <c r="A4" s="141" t="s">
        <v>265</v>
      </c>
      <c r="B4" s="142"/>
      <c r="C4" s="142"/>
      <c r="D4" s="142"/>
      <c r="E4" s="142"/>
      <c r="F4" s="142"/>
      <c r="G4" s="142"/>
      <c r="H4" s="142"/>
      <c r="I4" s="143"/>
    </row>
    <row r="5" spans="1:9" ht="15.75" thickBot="1" x14ac:dyDescent="0.3">
      <c r="A5" s="144" t="s">
        <v>1</v>
      </c>
      <c r="B5" s="145"/>
      <c r="C5" s="145"/>
      <c r="D5" s="145"/>
      <c r="E5" s="145"/>
      <c r="F5" s="145"/>
      <c r="G5" s="145"/>
      <c r="H5" s="145"/>
      <c r="I5" s="146"/>
    </row>
    <row r="6" spans="1:9" ht="15.75" thickBot="1" x14ac:dyDescent="0.3">
      <c r="A6" s="138"/>
      <c r="B6" s="139"/>
      <c r="C6" s="140"/>
      <c r="D6" s="147" t="s">
        <v>190</v>
      </c>
      <c r="E6" s="148"/>
      <c r="F6" s="148"/>
      <c r="G6" s="148"/>
      <c r="H6" s="149"/>
      <c r="I6" s="132" t="s">
        <v>192</v>
      </c>
    </row>
    <row r="7" spans="1:9" x14ac:dyDescent="0.25">
      <c r="A7" s="141" t="s">
        <v>20</v>
      </c>
      <c r="B7" s="142"/>
      <c r="C7" s="143"/>
      <c r="D7" s="132" t="s">
        <v>194</v>
      </c>
      <c r="E7" s="130" t="s">
        <v>125</v>
      </c>
      <c r="F7" s="132" t="s">
        <v>126</v>
      </c>
      <c r="G7" s="132" t="s">
        <v>5</v>
      </c>
      <c r="H7" s="132" t="s">
        <v>191</v>
      </c>
      <c r="I7" s="150"/>
    </row>
    <row r="8" spans="1:9" ht="15.75" thickBot="1" x14ac:dyDescent="0.3">
      <c r="A8" s="144" t="s">
        <v>193</v>
      </c>
      <c r="B8" s="145"/>
      <c r="C8" s="146"/>
      <c r="D8" s="133"/>
      <c r="E8" s="131"/>
      <c r="F8" s="133"/>
      <c r="G8" s="133"/>
      <c r="H8" s="133"/>
      <c r="I8" s="133"/>
    </row>
    <row r="9" spans="1:9" x14ac:dyDescent="0.25">
      <c r="A9" s="134"/>
      <c r="B9" s="135"/>
      <c r="C9" s="136"/>
      <c r="D9" s="66"/>
      <c r="E9" s="66"/>
      <c r="F9" s="66"/>
      <c r="G9" s="66"/>
      <c r="H9" s="66"/>
      <c r="I9" s="66"/>
    </row>
    <row r="10" spans="1:9" x14ac:dyDescent="0.25">
      <c r="A10" s="118" t="s">
        <v>195</v>
      </c>
      <c r="B10" s="119"/>
      <c r="C10" s="137"/>
      <c r="D10" s="74"/>
      <c r="E10" s="74"/>
      <c r="F10" s="74"/>
      <c r="G10" s="74"/>
      <c r="H10" s="74"/>
      <c r="I10" s="74"/>
    </row>
    <row r="11" spans="1:9" x14ac:dyDescent="0.25">
      <c r="A11" s="67"/>
      <c r="B11" s="123" t="s">
        <v>196</v>
      </c>
      <c r="C11" s="124"/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f t="shared" ref="I11:I16" si="0">H11-D11</f>
        <v>0</v>
      </c>
    </row>
    <row r="12" spans="1:9" x14ac:dyDescent="0.25">
      <c r="A12" s="67"/>
      <c r="B12" s="123" t="s">
        <v>197</v>
      </c>
      <c r="C12" s="124"/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f t="shared" si="0"/>
        <v>0</v>
      </c>
    </row>
    <row r="13" spans="1:9" x14ac:dyDescent="0.25">
      <c r="A13" s="67"/>
      <c r="B13" s="123" t="s">
        <v>198</v>
      </c>
      <c r="C13" s="124"/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f t="shared" si="0"/>
        <v>0</v>
      </c>
    </row>
    <row r="14" spans="1:9" x14ac:dyDescent="0.25">
      <c r="A14" s="67"/>
      <c r="B14" s="123" t="s">
        <v>199</v>
      </c>
      <c r="C14" s="124"/>
      <c r="D14" s="82">
        <f>SUM([1]EAI!$E$14)</f>
        <v>0</v>
      </c>
      <c r="E14" s="82">
        <f>SUM([1]EAI!$E$14)</f>
        <v>0</v>
      </c>
      <c r="F14" s="82">
        <f>SUM(D14:E14)</f>
        <v>0</v>
      </c>
      <c r="G14" s="82">
        <f>SUM([1]EAI!$H$14)</f>
        <v>1161296.3799999999</v>
      </c>
      <c r="H14" s="82">
        <f>SUM([1]EAI!$I$14)</f>
        <v>1161296.3799999999</v>
      </c>
      <c r="I14" s="82">
        <f t="shared" si="0"/>
        <v>1161296.3799999999</v>
      </c>
    </row>
    <row r="15" spans="1:9" x14ac:dyDescent="0.25">
      <c r="A15" s="67"/>
      <c r="B15" s="123" t="s">
        <v>200</v>
      </c>
      <c r="C15" s="124"/>
      <c r="D15" s="82">
        <f>SUM([1]EAI!$E$15)</f>
        <v>0</v>
      </c>
      <c r="E15" s="82"/>
      <c r="F15" s="82">
        <f t="shared" ref="F15:F17" si="1">SUM(D15:E15)</f>
        <v>0</v>
      </c>
      <c r="G15" s="82">
        <f>SUM([1]EAI!$H$15)</f>
        <v>1523099.52</v>
      </c>
      <c r="H15" s="82">
        <f>SUM([1]EAI!$I$15)</f>
        <v>1523099.52</v>
      </c>
      <c r="I15" s="82">
        <f t="shared" si="0"/>
        <v>1523099.52</v>
      </c>
    </row>
    <row r="16" spans="1:9" x14ac:dyDescent="0.25">
      <c r="A16" s="67"/>
      <c r="B16" s="123" t="s">
        <v>201</v>
      </c>
      <c r="C16" s="124"/>
      <c r="D16" s="82">
        <v>0</v>
      </c>
      <c r="E16" s="82">
        <v>0</v>
      </c>
      <c r="F16" s="82">
        <f t="shared" si="1"/>
        <v>0</v>
      </c>
      <c r="G16" s="82">
        <f>SUM([1]EAI!$H$16)</f>
        <v>0</v>
      </c>
      <c r="H16" s="82">
        <f>SUM([1]EAI!$I$16)</f>
        <v>0</v>
      </c>
      <c r="I16" s="82">
        <f t="shared" si="0"/>
        <v>0</v>
      </c>
    </row>
    <row r="17" spans="1:9" x14ac:dyDescent="0.25">
      <c r="A17" s="67"/>
      <c r="B17" s="123" t="s">
        <v>202</v>
      </c>
      <c r="C17" s="124"/>
      <c r="D17" s="82">
        <f>SUM([1]EAI!$E$17)</f>
        <v>0</v>
      </c>
      <c r="E17" s="82">
        <f>SUM([1]EAI!$E$17)</f>
        <v>0</v>
      </c>
      <c r="F17" s="82">
        <f t="shared" si="1"/>
        <v>0</v>
      </c>
      <c r="G17" s="82">
        <f>SUM([1]EAI!$H$17)</f>
        <v>4567.04</v>
      </c>
      <c r="H17" s="82">
        <f>SUM([1]EAI!$I$17)</f>
        <v>4567.04</v>
      </c>
      <c r="I17" s="82">
        <f>H17-D17</f>
        <v>4567.04</v>
      </c>
    </row>
    <row r="18" spans="1:9" x14ac:dyDescent="0.25">
      <c r="A18" s="129"/>
      <c r="B18" s="123" t="s">
        <v>203</v>
      </c>
      <c r="C18" s="124"/>
      <c r="D18" s="128">
        <f>SUM(D20:D30)</f>
        <v>0</v>
      </c>
      <c r="E18" s="128">
        <f t="shared" ref="E18:I18" si="2">SUM(E20:E30)</f>
        <v>0</v>
      </c>
      <c r="F18" s="128">
        <f t="shared" si="2"/>
        <v>0</v>
      </c>
      <c r="G18" s="128">
        <v>0</v>
      </c>
      <c r="H18" s="128">
        <v>0</v>
      </c>
      <c r="I18" s="128">
        <f t="shared" si="2"/>
        <v>0</v>
      </c>
    </row>
    <row r="19" spans="1:9" x14ac:dyDescent="0.25">
      <c r="A19" s="129"/>
      <c r="B19" s="123" t="s">
        <v>204</v>
      </c>
      <c r="C19" s="124"/>
      <c r="D19" s="128"/>
      <c r="E19" s="128"/>
      <c r="F19" s="128"/>
      <c r="G19" s="128"/>
      <c r="H19" s="128"/>
      <c r="I19" s="128"/>
    </row>
    <row r="20" spans="1:9" x14ac:dyDescent="0.25">
      <c r="A20" s="67"/>
      <c r="B20" s="68"/>
      <c r="C20" s="69" t="s">
        <v>205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f t="shared" ref="I20:I30" si="3">H20-D20</f>
        <v>0</v>
      </c>
    </row>
    <row r="21" spans="1:9" x14ac:dyDescent="0.25">
      <c r="A21" s="67"/>
      <c r="B21" s="68"/>
      <c r="C21" s="69" t="s">
        <v>206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82">
        <f t="shared" si="3"/>
        <v>0</v>
      </c>
    </row>
    <row r="22" spans="1:9" x14ac:dyDescent="0.25">
      <c r="A22" s="67"/>
      <c r="B22" s="68"/>
      <c r="C22" s="69" t="s">
        <v>207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f t="shared" si="3"/>
        <v>0</v>
      </c>
    </row>
    <row r="23" spans="1:9" x14ac:dyDescent="0.25">
      <c r="A23" s="67"/>
      <c r="B23" s="68"/>
      <c r="C23" s="69" t="s">
        <v>208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f t="shared" si="3"/>
        <v>0</v>
      </c>
    </row>
    <row r="24" spans="1:9" x14ac:dyDescent="0.25">
      <c r="A24" s="67"/>
      <c r="B24" s="68"/>
      <c r="C24" s="69" t="s">
        <v>209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82">
        <f t="shared" si="3"/>
        <v>0</v>
      </c>
    </row>
    <row r="25" spans="1:9" x14ac:dyDescent="0.25">
      <c r="A25" s="67"/>
      <c r="B25" s="68"/>
      <c r="C25" s="69" t="s">
        <v>210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82">
        <f t="shared" si="3"/>
        <v>0</v>
      </c>
    </row>
    <row r="26" spans="1:9" x14ac:dyDescent="0.25">
      <c r="A26" s="67"/>
      <c r="B26" s="68"/>
      <c r="C26" s="69" t="s">
        <v>211</v>
      </c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82">
        <f t="shared" si="3"/>
        <v>0</v>
      </c>
    </row>
    <row r="27" spans="1:9" x14ac:dyDescent="0.25">
      <c r="A27" s="67"/>
      <c r="B27" s="68"/>
      <c r="C27" s="69" t="s">
        <v>212</v>
      </c>
      <c r="D27" s="82">
        <v>0</v>
      </c>
      <c r="E27" s="82">
        <v>0</v>
      </c>
      <c r="F27" s="82">
        <v>0</v>
      </c>
      <c r="G27" s="82">
        <v>0</v>
      </c>
      <c r="H27" s="82">
        <v>0</v>
      </c>
      <c r="I27" s="82">
        <f t="shared" si="3"/>
        <v>0</v>
      </c>
    </row>
    <row r="28" spans="1:9" x14ac:dyDescent="0.25">
      <c r="A28" s="67"/>
      <c r="B28" s="68"/>
      <c r="C28" s="69" t="s">
        <v>213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82">
        <f t="shared" si="3"/>
        <v>0</v>
      </c>
    </row>
    <row r="29" spans="1:9" x14ac:dyDescent="0.25">
      <c r="A29" s="67"/>
      <c r="B29" s="68"/>
      <c r="C29" s="69" t="s">
        <v>214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82">
        <f t="shared" si="3"/>
        <v>0</v>
      </c>
    </row>
    <row r="30" spans="1:9" ht="28.5" x14ac:dyDescent="0.25">
      <c r="A30" s="67"/>
      <c r="B30" s="68"/>
      <c r="C30" s="85" t="s">
        <v>215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82">
        <f t="shared" si="3"/>
        <v>0</v>
      </c>
    </row>
    <row r="31" spans="1:9" x14ac:dyDescent="0.25">
      <c r="A31" s="67"/>
      <c r="B31" s="123" t="s">
        <v>216</v>
      </c>
      <c r="C31" s="124"/>
      <c r="D31" s="82">
        <f>SUM(D32:D36)</f>
        <v>0</v>
      </c>
      <c r="E31" s="82">
        <f t="shared" ref="E31:I31" si="4">SUM(E32:E36)</f>
        <v>0</v>
      </c>
      <c r="F31" s="82">
        <f t="shared" si="4"/>
        <v>0</v>
      </c>
      <c r="G31" s="82">
        <f t="shared" si="4"/>
        <v>0</v>
      </c>
      <c r="H31" s="82">
        <f t="shared" si="4"/>
        <v>0</v>
      </c>
      <c r="I31" s="82">
        <f t="shared" si="4"/>
        <v>0</v>
      </c>
    </row>
    <row r="32" spans="1:9" x14ac:dyDescent="0.25">
      <c r="A32" s="67"/>
      <c r="B32" s="68"/>
      <c r="C32" s="69" t="s">
        <v>217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82">
        <f t="shared" ref="I32:I36" si="5">H32-D32</f>
        <v>0</v>
      </c>
    </row>
    <row r="33" spans="1:11" x14ac:dyDescent="0.25">
      <c r="A33" s="67"/>
      <c r="B33" s="68"/>
      <c r="C33" s="69" t="s">
        <v>218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82">
        <f t="shared" si="5"/>
        <v>0</v>
      </c>
    </row>
    <row r="34" spans="1:11" x14ac:dyDescent="0.25">
      <c r="A34" s="67"/>
      <c r="B34" s="68"/>
      <c r="C34" s="69" t="s">
        <v>219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82">
        <f t="shared" si="5"/>
        <v>0</v>
      </c>
    </row>
    <row r="35" spans="1:11" x14ac:dyDescent="0.25">
      <c r="A35" s="67"/>
      <c r="B35" s="68"/>
      <c r="C35" s="69" t="s">
        <v>220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82">
        <f t="shared" si="5"/>
        <v>0</v>
      </c>
    </row>
    <row r="36" spans="1:11" x14ac:dyDescent="0.25">
      <c r="A36" s="67"/>
      <c r="B36" s="68"/>
      <c r="C36" s="69" t="s">
        <v>221</v>
      </c>
      <c r="D36" s="82">
        <v>0</v>
      </c>
      <c r="E36" s="82">
        <v>0</v>
      </c>
      <c r="F36" s="82">
        <v>0</v>
      </c>
      <c r="G36" s="82">
        <v>0</v>
      </c>
      <c r="H36" s="82">
        <v>0</v>
      </c>
      <c r="I36" s="82">
        <f t="shared" si="5"/>
        <v>0</v>
      </c>
    </row>
    <row r="37" spans="1:11" x14ac:dyDescent="0.25">
      <c r="A37" s="67"/>
      <c r="B37" s="123" t="s">
        <v>262</v>
      </c>
      <c r="C37" s="124"/>
      <c r="D37" s="82">
        <f>SUM([1]EAI!$E$19)</f>
        <v>1184806100</v>
      </c>
      <c r="E37" s="82">
        <f>SUM([1]EAI!$F$19)</f>
        <v>0</v>
      </c>
      <c r="F37" s="82">
        <f>SUM(D37:E37)</f>
        <v>1184806100</v>
      </c>
      <c r="G37" s="82">
        <f>SUM([1]EAI!$H$19)</f>
        <v>343537104</v>
      </c>
      <c r="H37" s="82">
        <f>SUM([1]EAI!$I$19)</f>
        <v>343537104</v>
      </c>
      <c r="I37" s="82">
        <f>H37-D37</f>
        <v>-841268996</v>
      </c>
    </row>
    <row r="38" spans="1:11" x14ac:dyDescent="0.25">
      <c r="A38" s="67"/>
      <c r="B38" s="123" t="s">
        <v>222</v>
      </c>
      <c r="C38" s="124"/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82">
        <f t="shared" ref="I38:I39" si="6">H38-D38</f>
        <v>0</v>
      </c>
    </row>
    <row r="39" spans="1:11" x14ac:dyDescent="0.25">
      <c r="A39" s="67"/>
      <c r="B39" s="68"/>
      <c r="C39" s="69" t="s">
        <v>223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82">
        <f t="shared" si="6"/>
        <v>0</v>
      </c>
    </row>
    <row r="40" spans="1:11" x14ac:dyDescent="0.25">
      <c r="A40" s="67"/>
      <c r="B40" s="123" t="s">
        <v>224</v>
      </c>
      <c r="C40" s="124"/>
      <c r="D40" s="82">
        <f>SUM(D41:D42)</f>
        <v>0</v>
      </c>
      <c r="E40" s="82">
        <f t="shared" ref="E40:I40" si="7">SUM(E41:E42)</f>
        <v>0</v>
      </c>
      <c r="F40" s="82">
        <f t="shared" si="7"/>
        <v>0</v>
      </c>
      <c r="G40" s="82">
        <f t="shared" si="7"/>
        <v>0</v>
      </c>
      <c r="H40" s="82">
        <f t="shared" si="7"/>
        <v>0</v>
      </c>
      <c r="I40" s="82">
        <f t="shared" si="7"/>
        <v>0</v>
      </c>
    </row>
    <row r="41" spans="1:11" x14ac:dyDescent="0.25">
      <c r="A41" s="67"/>
      <c r="B41" s="68"/>
      <c r="C41" s="69" t="s">
        <v>225</v>
      </c>
      <c r="D41" s="82">
        <v>0</v>
      </c>
      <c r="E41" s="82">
        <v>0</v>
      </c>
      <c r="F41" s="82">
        <v>0</v>
      </c>
      <c r="G41" s="82">
        <v>0</v>
      </c>
      <c r="H41" s="82">
        <v>0</v>
      </c>
      <c r="I41" s="82">
        <f t="shared" ref="I41:I42" si="8">H41-D41</f>
        <v>0</v>
      </c>
    </row>
    <row r="42" spans="1:11" x14ac:dyDescent="0.25">
      <c r="A42" s="67"/>
      <c r="B42" s="68"/>
      <c r="C42" s="69" t="s">
        <v>226</v>
      </c>
      <c r="D42" s="82">
        <v>0</v>
      </c>
      <c r="E42" s="82">
        <v>0</v>
      </c>
      <c r="F42" s="82">
        <v>0</v>
      </c>
      <c r="G42" s="82">
        <v>0</v>
      </c>
      <c r="H42" s="82">
        <v>0</v>
      </c>
      <c r="I42" s="82">
        <f t="shared" si="8"/>
        <v>0</v>
      </c>
    </row>
    <row r="43" spans="1:11" x14ac:dyDescent="0.25">
      <c r="A43" s="70"/>
      <c r="B43" s="71"/>
      <c r="C43" s="72"/>
      <c r="D43" s="82"/>
      <c r="E43" s="82"/>
      <c r="F43" s="82"/>
      <c r="G43" s="82"/>
      <c r="H43" s="82"/>
      <c r="I43" s="82"/>
    </row>
    <row r="44" spans="1:11" x14ac:dyDescent="0.25">
      <c r="A44" s="118" t="s">
        <v>227</v>
      </c>
      <c r="B44" s="119"/>
      <c r="C44" s="120"/>
      <c r="D44" s="115">
        <f>D11+D12+D13+D14+D15+D16+D17+D18+D31+D37+D38+D40</f>
        <v>1184806100</v>
      </c>
      <c r="E44" s="115">
        <f t="shared" ref="E44:F44" si="9">E11+E12+E13+E14+E15+E16+E17+E18+E31+E37+E38+E40</f>
        <v>0</v>
      </c>
      <c r="F44" s="115">
        <f t="shared" si="9"/>
        <v>1184806100</v>
      </c>
      <c r="G44" s="115">
        <f t="shared" ref="G44:H44" si="10">G11+G12+G13+G14+G15+G16+G17+G18+G31+G37+G38+G40</f>
        <v>346226066.94</v>
      </c>
      <c r="H44" s="115">
        <f t="shared" si="10"/>
        <v>346226066.94</v>
      </c>
      <c r="I44" s="115">
        <f>I11+I12+I13+I14+I15+I16+I17+I18+I31+I37+I38+I40</f>
        <v>-838580033.05999994</v>
      </c>
      <c r="K44" s="115">
        <f>E44-40496937.99</f>
        <v>-40496937.990000002</v>
      </c>
    </row>
    <row r="45" spans="1:11" x14ac:dyDescent="0.25">
      <c r="A45" s="118" t="s">
        <v>228</v>
      </c>
      <c r="B45" s="119"/>
      <c r="C45" s="120"/>
      <c r="D45" s="115"/>
      <c r="E45" s="115"/>
      <c r="F45" s="115"/>
      <c r="G45" s="115"/>
      <c r="H45" s="115"/>
      <c r="I45" s="115"/>
      <c r="K45" s="115"/>
    </row>
    <row r="46" spans="1:11" x14ac:dyDescent="0.25">
      <c r="A46" s="118" t="s">
        <v>229</v>
      </c>
      <c r="B46" s="119"/>
      <c r="C46" s="120"/>
      <c r="D46" s="83">
        <v>0</v>
      </c>
      <c r="E46" s="83">
        <v>0</v>
      </c>
      <c r="F46" s="83">
        <v>0</v>
      </c>
      <c r="G46" s="83">
        <v>0</v>
      </c>
      <c r="H46" s="83">
        <v>0</v>
      </c>
      <c r="I46" s="83">
        <v>0</v>
      </c>
    </row>
    <row r="47" spans="1:11" x14ac:dyDescent="0.25">
      <c r="A47" s="70"/>
      <c r="B47" s="71"/>
      <c r="C47" s="72"/>
      <c r="D47" s="82"/>
      <c r="E47" s="82"/>
      <c r="F47" s="82"/>
      <c r="G47" s="82"/>
      <c r="H47" s="82"/>
      <c r="I47" s="82"/>
    </row>
    <row r="48" spans="1:11" x14ac:dyDescent="0.25">
      <c r="A48" s="118" t="s">
        <v>230</v>
      </c>
      <c r="B48" s="119"/>
      <c r="C48" s="120"/>
      <c r="D48" s="82"/>
      <c r="E48" s="82"/>
      <c r="F48" s="82"/>
      <c r="G48" s="82"/>
      <c r="H48" s="82"/>
      <c r="I48" s="82"/>
    </row>
    <row r="49" spans="1:9" x14ac:dyDescent="0.25">
      <c r="A49" s="67"/>
      <c r="B49" s="123" t="s">
        <v>231</v>
      </c>
      <c r="C49" s="124"/>
      <c r="D49" s="82">
        <v>0</v>
      </c>
      <c r="E49" s="82">
        <v>0</v>
      </c>
      <c r="F49" s="82">
        <v>0</v>
      </c>
      <c r="G49" s="82">
        <v>0</v>
      </c>
      <c r="H49" s="82">
        <v>0</v>
      </c>
      <c r="I49" s="82">
        <f t="shared" ref="I49:I67" si="11">H49-D49</f>
        <v>0</v>
      </c>
    </row>
    <row r="50" spans="1:9" ht="28.5" x14ac:dyDescent="0.25">
      <c r="A50" s="67"/>
      <c r="B50" s="68"/>
      <c r="C50" s="85" t="s">
        <v>232</v>
      </c>
      <c r="D50" s="82">
        <v>0</v>
      </c>
      <c r="E50" s="82">
        <v>0</v>
      </c>
      <c r="F50" s="82">
        <v>0</v>
      </c>
      <c r="G50" s="82">
        <v>0</v>
      </c>
      <c r="H50" s="82">
        <v>0</v>
      </c>
      <c r="I50" s="82">
        <f t="shared" si="11"/>
        <v>0</v>
      </c>
    </row>
    <row r="51" spans="1:9" x14ac:dyDescent="0.25">
      <c r="A51" s="67"/>
      <c r="B51" s="68"/>
      <c r="C51" s="85" t="s">
        <v>233</v>
      </c>
      <c r="D51" s="82">
        <v>0</v>
      </c>
      <c r="E51" s="82">
        <v>0</v>
      </c>
      <c r="F51" s="82">
        <v>0</v>
      </c>
      <c r="G51" s="82">
        <v>0</v>
      </c>
      <c r="H51" s="82">
        <v>0</v>
      </c>
      <c r="I51" s="82">
        <f t="shared" si="11"/>
        <v>0</v>
      </c>
    </row>
    <row r="52" spans="1:9" x14ac:dyDescent="0.25">
      <c r="A52" s="67"/>
      <c r="B52" s="68"/>
      <c r="C52" s="85" t="s">
        <v>234</v>
      </c>
      <c r="D52" s="82">
        <v>0</v>
      </c>
      <c r="E52" s="82">
        <v>0</v>
      </c>
      <c r="F52" s="82">
        <v>0</v>
      </c>
      <c r="G52" s="82">
        <v>0</v>
      </c>
      <c r="H52" s="82">
        <v>0</v>
      </c>
      <c r="I52" s="82">
        <f t="shared" si="11"/>
        <v>0</v>
      </c>
    </row>
    <row r="53" spans="1:9" ht="42.75" x14ac:dyDescent="0.25">
      <c r="A53" s="67"/>
      <c r="B53" s="68"/>
      <c r="C53" s="85" t="s">
        <v>235</v>
      </c>
      <c r="D53" s="82">
        <v>0</v>
      </c>
      <c r="E53" s="82">
        <v>0</v>
      </c>
      <c r="F53" s="82">
        <v>0</v>
      </c>
      <c r="G53" s="82">
        <v>0</v>
      </c>
      <c r="H53" s="82">
        <v>0</v>
      </c>
      <c r="I53" s="82">
        <f t="shared" si="11"/>
        <v>0</v>
      </c>
    </row>
    <row r="54" spans="1:9" x14ac:dyDescent="0.25">
      <c r="A54" s="67"/>
      <c r="B54" s="68"/>
      <c r="C54" s="85" t="s">
        <v>236</v>
      </c>
      <c r="D54" s="82">
        <v>0</v>
      </c>
      <c r="E54" s="82">
        <v>0</v>
      </c>
      <c r="F54" s="82">
        <v>0</v>
      </c>
      <c r="G54" s="82">
        <v>0</v>
      </c>
      <c r="H54" s="82">
        <v>0</v>
      </c>
      <c r="I54" s="82">
        <f t="shared" si="11"/>
        <v>0</v>
      </c>
    </row>
    <row r="55" spans="1:9" ht="28.5" x14ac:dyDescent="0.25">
      <c r="A55" s="67"/>
      <c r="B55" s="68"/>
      <c r="C55" s="85" t="s">
        <v>237</v>
      </c>
      <c r="D55" s="82">
        <v>0</v>
      </c>
      <c r="E55" s="82">
        <v>0</v>
      </c>
      <c r="F55" s="82">
        <v>0</v>
      </c>
      <c r="G55" s="82">
        <v>0</v>
      </c>
      <c r="H55" s="82">
        <v>0</v>
      </c>
      <c r="I55" s="82">
        <f t="shared" si="11"/>
        <v>0</v>
      </c>
    </row>
    <row r="56" spans="1:9" ht="28.5" x14ac:dyDescent="0.25">
      <c r="A56" s="67"/>
      <c r="B56" s="68"/>
      <c r="C56" s="85" t="s">
        <v>238</v>
      </c>
      <c r="D56" s="82">
        <v>0</v>
      </c>
      <c r="E56" s="82">
        <v>0</v>
      </c>
      <c r="F56" s="82">
        <v>0</v>
      </c>
      <c r="G56" s="82">
        <v>0</v>
      </c>
      <c r="H56" s="82">
        <v>0</v>
      </c>
      <c r="I56" s="82">
        <f t="shared" si="11"/>
        <v>0</v>
      </c>
    </row>
    <row r="57" spans="1:9" ht="28.5" x14ac:dyDescent="0.25">
      <c r="A57" s="67"/>
      <c r="B57" s="68"/>
      <c r="C57" s="86" t="s">
        <v>239</v>
      </c>
      <c r="D57" s="82">
        <v>0</v>
      </c>
      <c r="E57" s="82">
        <v>0</v>
      </c>
      <c r="F57" s="82">
        <v>0</v>
      </c>
      <c r="G57" s="82">
        <v>0</v>
      </c>
      <c r="H57" s="82">
        <v>0</v>
      </c>
      <c r="I57" s="82">
        <f t="shared" si="11"/>
        <v>0</v>
      </c>
    </row>
    <row r="58" spans="1:9" x14ac:dyDescent="0.25">
      <c r="A58" s="67"/>
      <c r="B58" s="123" t="s">
        <v>240</v>
      </c>
      <c r="C58" s="124"/>
      <c r="D58" s="82">
        <v>0</v>
      </c>
      <c r="E58" s="82">
        <v>0</v>
      </c>
      <c r="F58" s="82">
        <v>0</v>
      </c>
      <c r="G58" s="82">
        <v>0</v>
      </c>
      <c r="H58" s="82">
        <v>0</v>
      </c>
      <c r="I58" s="82">
        <f t="shared" si="11"/>
        <v>0</v>
      </c>
    </row>
    <row r="59" spans="1:9" x14ac:dyDescent="0.25">
      <c r="A59" s="67"/>
      <c r="B59" s="68"/>
      <c r="C59" s="69" t="s">
        <v>241</v>
      </c>
      <c r="D59" s="82">
        <v>0</v>
      </c>
      <c r="E59" s="82">
        <v>0</v>
      </c>
      <c r="F59" s="82">
        <v>0</v>
      </c>
      <c r="G59" s="82">
        <v>0</v>
      </c>
      <c r="H59" s="82">
        <v>0</v>
      </c>
      <c r="I59" s="82">
        <f t="shared" si="11"/>
        <v>0</v>
      </c>
    </row>
    <row r="60" spans="1:9" x14ac:dyDescent="0.25">
      <c r="A60" s="67"/>
      <c r="B60" s="68"/>
      <c r="C60" s="69" t="s">
        <v>242</v>
      </c>
      <c r="D60" s="82">
        <v>0</v>
      </c>
      <c r="E60" s="82">
        <v>0</v>
      </c>
      <c r="F60" s="82">
        <v>0</v>
      </c>
      <c r="G60" s="82">
        <v>0</v>
      </c>
      <c r="H60" s="82">
        <v>0</v>
      </c>
      <c r="I60" s="82">
        <f t="shared" si="11"/>
        <v>0</v>
      </c>
    </row>
    <row r="61" spans="1:9" x14ac:dyDescent="0.25">
      <c r="A61" s="67"/>
      <c r="B61" s="68"/>
      <c r="C61" s="69" t="s">
        <v>243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  <c r="I61" s="82">
        <f t="shared" si="11"/>
        <v>0</v>
      </c>
    </row>
    <row r="62" spans="1:9" x14ac:dyDescent="0.25">
      <c r="A62" s="67"/>
      <c r="B62" s="68"/>
      <c r="C62" s="69" t="s">
        <v>244</v>
      </c>
      <c r="D62" s="82">
        <v>0</v>
      </c>
      <c r="E62" s="82">
        <v>0</v>
      </c>
      <c r="F62" s="82">
        <v>0</v>
      </c>
      <c r="G62" s="82">
        <v>0</v>
      </c>
      <c r="H62" s="82">
        <v>0</v>
      </c>
      <c r="I62" s="82">
        <f t="shared" si="11"/>
        <v>0</v>
      </c>
    </row>
    <row r="63" spans="1:9" x14ac:dyDescent="0.25">
      <c r="A63" s="67"/>
      <c r="B63" s="123" t="s">
        <v>245</v>
      </c>
      <c r="C63" s="124"/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82">
        <f t="shared" si="11"/>
        <v>0</v>
      </c>
    </row>
    <row r="64" spans="1:9" ht="28.5" x14ac:dyDescent="0.25">
      <c r="A64" s="67"/>
      <c r="B64" s="68"/>
      <c r="C64" s="85" t="s">
        <v>246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82">
        <f t="shared" si="11"/>
        <v>0</v>
      </c>
    </row>
    <row r="65" spans="1:9" x14ac:dyDescent="0.25">
      <c r="A65" s="67"/>
      <c r="B65" s="68"/>
      <c r="C65" s="69" t="s">
        <v>247</v>
      </c>
      <c r="D65" s="82">
        <v>0</v>
      </c>
      <c r="E65" s="82">
        <v>0</v>
      </c>
      <c r="F65" s="82">
        <v>0</v>
      </c>
      <c r="G65" s="82">
        <v>0</v>
      </c>
      <c r="H65" s="82">
        <v>0</v>
      </c>
      <c r="I65" s="82">
        <f t="shared" si="11"/>
        <v>0</v>
      </c>
    </row>
    <row r="66" spans="1:9" x14ac:dyDescent="0.25">
      <c r="A66" s="67"/>
      <c r="B66" s="123" t="s">
        <v>263</v>
      </c>
      <c r="C66" s="124"/>
      <c r="D66" s="82">
        <v>0</v>
      </c>
      <c r="E66" s="82">
        <v>0</v>
      </c>
      <c r="F66" s="82">
        <v>0</v>
      </c>
      <c r="G66" s="82">
        <v>0</v>
      </c>
      <c r="H66" s="82">
        <v>0</v>
      </c>
      <c r="I66" s="82">
        <f t="shared" si="11"/>
        <v>0</v>
      </c>
    </row>
    <row r="67" spans="1:9" x14ac:dyDescent="0.25">
      <c r="A67" s="67"/>
      <c r="B67" s="123" t="s">
        <v>248</v>
      </c>
      <c r="C67" s="124"/>
      <c r="D67" s="82">
        <v>0</v>
      </c>
      <c r="E67" s="82">
        <v>0</v>
      </c>
      <c r="F67" s="82">
        <v>0</v>
      </c>
      <c r="G67" s="82">
        <v>0</v>
      </c>
      <c r="H67" s="82">
        <v>0</v>
      </c>
      <c r="I67" s="82">
        <f t="shared" si="11"/>
        <v>0</v>
      </c>
    </row>
    <row r="68" spans="1:9" x14ac:dyDescent="0.25">
      <c r="A68" s="70"/>
      <c r="B68" s="121"/>
      <c r="C68" s="122"/>
      <c r="D68" s="82"/>
      <c r="E68" s="82"/>
      <c r="F68" s="82"/>
      <c r="G68" s="82"/>
      <c r="H68" s="82"/>
      <c r="I68" s="82"/>
    </row>
    <row r="69" spans="1:9" x14ac:dyDescent="0.25">
      <c r="A69" s="118" t="s">
        <v>249</v>
      </c>
      <c r="B69" s="119"/>
      <c r="C69" s="120"/>
      <c r="D69" s="81">
        <f>D49+D58+D63+D66+D67</f>
        <v>0</v>
      </c>
      <c r="E69" s="81">
        <f t="shared" ref="E69:I69" si="12">E49+E58+E63+E66+E67</f>
        <v>0</v>
      </c>
      <c r="F69" s="81">
        <f t="shared" si="12"/>
        <v>0</v>
      </c>
      <c r="G69" s="81">
        <f t="shared" si="12"/>
        <v>0</v>
      </c>
      <c r="H69" s="81">
        <f t="shared" si="12"/>
        <v>0</v>
      </c>
      <c r="I69" s="81">
        <f t="shared" si="12"/>
        <v>0</v>
      </c>
    </row>
    <row r="70" spans="1:9" x14ac:dyDescent="0.25">
      <c r="A70" s="70"/>
      <c r="B70" s="121"/>
      <c r="C70" s="122"/>
      <c r="D70" s="82"/>
      <c r="E70" s="82"/>
      <c r="F70" s="82"/>
      <c r="G70" s="82"/>
      <c r="H70" s="82"/>
      <c r="I70" s="82"/>
    </row>
    <row r="71" spans="1:9" x14ac:dyDescent="0.25">
      <c r="A71" s="118" t="s">
        <v>250</v>
      </c>
      <c r="B71" s="119"/>
      <c r="C71" s="120"/>
      <c r="D71" s="81">
        <f>D72</f>
        <v>0</v>
      </c>
      <c r="E71" s="81">
        <f t="shared" ref="E71:I71" si="13">E72</f>
        <v>0</v>
      </c>
      <c r="F71" s="81">
        <f t="shared" si="13"/>
        <v>0</v>
      </c>
      <c r="G71" s="81">
        <f t="shared" si="13"/>
        <v>0</v>
      </c>
      <c r="H71" s="81">
        <f t="shared" si="13"/>
        <v>0</v>
      </c>
      <c r="I71" s="81">
        <f t="shared" si="13"/>
        <v>0</v>
      </c>
    </row>
    <row r="72" spans="1:9" x14ac:dyDescent="0.25">
      <c r="A72" s="67"/>
      <c r="B72" s="123" t="s">
        <v>251</v>
      </c>
      <c r="C72" s="124"/>
      <c r="D72" s="82"/>
      <c r="E72" s="82"/>
      <c r="F72" s="82"/>
      <c r="G72" s="82"/>
      <c r="H72" s="82"/>
      <c r="I72" s="82"/>
    </row>
    <row r="73" spans="1:9" x14ac:dyDescent="0.25">
      <c r="A73" s="70"/>
      <c r="B73" s="121"/>
      <c r="C73" s="122"/>
      <c r="D73" s="82"/>
      <c r="E73" s="82"/>
      <c r="F73" s="82"/>
      <c r="G73" s="82"/>
      <c r="H73" s="82"/>
      <c r="I73" s="82"/>
    </row>
    <row r="74" spans="1:9" x14ac:dyDescent="0.25">
      <c r="A74" s="118" t="s">
        <v>252</v>
      </c>
      <c r="B74" s="119"/>
      <c r="C74" s="120"/>
      <c r="D74" s="81">
        <f>D44+D69+D71</f>
        <v>1184806100</v>
      </c>
      <c r="E74" s="81">
        <f t="shared" ref="E74:I74" si="14">E44+E69+E71</f>
        <v>0</v>
      </c>
      <c r="F74" s="81">
        <f t="shared" si="14"/>
        <v>1184806100</v>
      </c>
      <c r="G74" s="81">
        <f t="shared" si="14"/>
        <v>346226066.94</v>
      </c>
      <c r="H74" s="81">
        <f t="shared" si="14"/>
        <v>346226066.94</v>
      </c>
      <c r="I74" s="81">
        <f t="shared" si="14"/>
        <v>-838580033.05999994</v>
      </c>
    </row>
    <row r="75" spans="1:9" x14ac:dyDescent="0.25">
      <c r="A75" s="70"/>
      <c r="B75" s="121"/>
      <c r="C75" s="122"/>
      <c r="D75" s="82"/>
      <c r="E75" s="82"/>
      <c r="F75" s="82"/>
      <c r="G75" s="82"/>
      <c r="H75" s="82"/>
      <c r="I75" s="82"/>
    </row>
    <row r="76" spans="1:9" x14ac:dyDescent="0.25">
      <c r="A76" s="67"/>
      <c r="B76" s="125" t="s">
        <v>253</v>
      </c>
      <c r="C76" s="120"/>
      <c r="D76" s="82"/>
      <c r="E76" s="82"/>
      <c r="F76" s="82"/>
      <c r="G76" s="82"/>
      <c r="H76" s="82"/>
      <c r="I76" s="82"/>
    </row>
    <row r="77" spans="1:9" ht="28.5" customHeight="1" x14ac:dyDescent="0.25">
      <c r="A77" s="67"/>
      <c r="B77" s="126" t="s">
        <v>254</v>
      </c>
      <c r="C77" s="127"/>
      <c r="D77" s="82">
        <f>D44</f>
        <v>1184806100</v>
      </c>
      <c r="E77" s="82">
        <f t="shared" ref="E77:I77" si="15">E44</f>
        <v>0</v>
      </c>
      <c r="F77" s="82">
        <f t="shared" si="15"/>
        <v>1184806100</v>
      </c>
      <c r="G77" s="82">
        <f t="shared" si="15"/>
        <v>346226066.94</v>
      </c>
      <c r="H77" s="82">
        <f t="shared" si="15"/>
        <v>346226066.94</v>
      </c>
      <c r="I77" s="82">
        <f t="shared" si="15"/>
        <v>-838580033.05999994</v>
      </c>
    </row>
    <row r="78" spans="1:9" ht="28.5" customHeight="1" x14ac:dyDescent="0.25">
      <c r="A78" s="67"/>
      <c r="B78" s="126" t="s">
        <v>255</v>
      </c>
      <c r="C78" s="127"/>
      <c r="D78" s="82"/>
      <c r="E78" s="82"/>
      <c r="F78" s="82"/>
      <c r="G78" s="82"/>
      <c r="H78" s="82"/>
      <c r="I78" s="82"/>
    </row>
    <row r="79" spans="1:9" x14ac:dyDescent="0.25">
      <c r="A79" s="67"/>
      <c r="B79" s="125" t="s">
        <v>256</v>
      </c>
      <c r="C79" s="120"/>
      <c r="D79" s="82">
        <f>D77+D78</f>
        <v>1184806100</v>
      </c>
      <c r="E79" s="82">
        <f t="shared" ref="E79:I79" si="16">E77+E78</f>
        <v>0</v>
      </c>
      <c r="F79" s="82">
        <f t="shared" si="16"/>
        <v>1184806100</v>
      </c>
      <c r="G79" s="82">
        <f t="shared" si="16"/>
        <v>346226066.94</v>
      </c>
      <c r="H79" s="82">
        <f t="shared" si="16"/>
        <v>346226066.94</v>
      </c>
      <c r="I79" s="82">
        <f t="shared" si="16"/>
        <v>-838580033.05999994</v>
      </c>
    </row>
    <row r="80" spans="1:9" ht="15.75" thickBot="1" x14ac:dyDescent="0.3">
      <c r="A80" s="73"/>
      <c r="B80" s="116"/>
      <c r="C80" s="117"/>
      <c r="D80" s="84"/>
      <c r="E80" s="84"/>
      <c r="F80" s="84"/>
      <c r="G80" s="84"/>
      <c r="H80" s="84"/>
      <c r="I80" s="84"/>
    </row>
  </sheetData>
  <mergeCells count="65">
    <mergeCell ref="A2:I2"/>
    <mergeCell ref="A3:I3"/>
    <mergeCell ref="A4:I4"/>
    <mergeCell ref="A5:I5"/>
    <mergeCell ref="A6:C6"/>
    <mergeCell ref="D6:H6"/>
    <mergeCell ref="I6:I8"/>
    <mergeCell ref="A7:C7"/>
    <mergeCell ref="A8:C8"/>
    <mergeCell ref="D7:D8"/>
    <mergeCell ref="B16:C16"/>
    <mergeCell ref="E7:E8"/>
    <mergeCell ref="F7:F8"/>
    <mergeCell ref="G7:G8"/>
    <mergeCell ref="H7:H8"/>
    <mergeCell ref="A9:C9"/>
    <mergeCell ref="A10:C10"/>
    <mergeCell ref="B11:C11"/>
    <mergeCell ref="B12:C12"/>
    <mergeCell ref="B13:C13"/>
    <mergeCell ref="B14:C14"/>
    <mergeCell ref="B15:C15"/>
    <mergeCell ref="B37:C37"/>
    <mergeCell ref="B17:C17"/>
    <mergeCell ref="A18:A19"/>
    <mergeCell ref="B18:C18"/>
    <mergeCell ref="B19:C19"/>
    <mergeCell ref="F18:F19"/>
    <mergeCell ref="G18:G19"/>
    <mergeCell ref="H18:H19"/>
    <mergeCell ref="I18:I19"/>
    <mergeCell ref="B31:C31"/>
    <mergeCell ref="D18:D19"/>
    <mergeCell ref="E18:E19"/>
    <mergeCell ref="B38:C38"/>
    <mergeCell ref="B40:C40"/>
    <mergeCell ref="A44:C44"/>
    <mergeCell ref="A45:C45"/>
    <mergeCell ref="D44:D45"/>
    <mergeCell ref="B49:C49"/>
    <mergeCell ref="B58:C58"/>
    <mergeCell ref="B63:C63"/>
    <mergeCell ref="B66:C66"/>
    <mergeCell ref="B67:C67"/>
    <mergeCell ref="H44:H45"/>
    <mergeCell ref="I44:I45"/>
    <mergeCell ref="A46:C46"/>
    <mergeCell ref="A48:C48"/>
    <mergeCell ref="E44:E45"/>
    <mergeCell ref="K44:K45"/>
    <mergeCell ref="B80:C80"/>
    <mergeCell ref="A69:C69"/>
    <mergeCell ref="B70:C70"/>
    <mergeCell ref="A71:C71"/>
    <mergeCell ref="B72:C72"/>
    <mergeCell ref="B73:C73"/>
    <mergeCell ref="A74:C74"/>
    <mergeCell ref="B75:C75"/>
    <mergeCell ref="B76:C76"/>
    <mergeCell ref="B77:C77"/>
    <mergeCell ref="B78:C78"/>
    <mergeCell ref="B79:C79"/>
    <mergeCell ref="B68:C68"/>
    <mergeCell ref="F44:F45"/>
    <mergeCell ref="G44:G45"/>
  </mergeCells>
  <pageMargins left="0.70866141732283472" right="0.68" top="0.47244094488188981" bottom="0.46" header="0.31496062992125984" footer="0.31496062992125984"/>
  <pageSetup scale="4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4"/>
  <sheetViews>
    <sheetView zoomScale="110" zoomScaleNormal="110" workbookViewId="0">
      <selection activeCell="A10" sqref="A10:B10"/>
    </sheetView>
  </sheetViews>
  <sheetFormatPr baseColWidth="10" defaultRowHeight="12" x14ac:dyDescent="0.2"/>
  <cols>
    <col min="1" max="1" width="11.42578125" style="5"/>
    <col min="2" max="2" width="65.140625" style="5" customWidth="1"/>
    <col min="3" max="3" width="14.7109375" style="5" customWidth="1"/>
    <col min="4" max="4" width="16.42578125" style="5" customWidth="1"/>
    <col min="5" max="5" width="15.140625" style="5" customWidth="1"/>
    <col min="6" max="6" width="14.85546875" style="5" customWidth="1"/>
    <col min="7" max="7" width="15.42578125" style="5" customWidth="1"/>
    <col min="8" max="8" width="14.7109375" style="5" bestFit="1" customWidth="1"/>
    <col min="9" max="9" width="11.42578125" style="5" customWidth="1"/>
    <col min="10" max="16384" width="11.42578125" style="5"/>
  </cols>
  <sheetData>
    <row r="1" spans="1:8" ht="12.75" thickBot="1" x14ac:dyDescent="0.25">
      <c r="B1" s="33"/>
    </row>
    <row r="2" spans="1:8" x14ac:dyDescent="0.2">
      <c r="A2" s="153" t="s">
        <v>257</v>
      </c>
      <c r="B2" s="154"/>
      <c r="C2" s="154"/>
      <c r="D2" s="154"/>
      <c r="E2" s="154"/>
      <c r="F2" s="154"/>
      <c r="G2" s="154"/>
      <c r="H2" s="155"/>
    </row>
    <row r="3" spans="1:8" x14ac:dyDescent="0.2">
      <c r="A3" s="107" t="s">
        <v>260</v>
      </c>
      <c r="B3" s="108"/>
      <c r="C3" s="108"/>
      <c r="D3" s="108"/>
      <c r="E3" s="108"/>
      <c r="F3" s="108"/>
      <c r="G3" s="108"/>
      <c r="H3" s="156"/>
    </row>
    <row r="4" spans="1:8" x14ac:dyDescent="0.2">
      <c r="A4" s="107" t="s">
        <v>43</v>
      </c>
      <c r="B4" s="108"/>
      <c r="C4" s="108"/>
      <c r="D4" s="108"/>
      <c r="E4" s="108"/>
      <c r="F4" s="108"/>
      <c r="G4" s="108"/>
      <c r="H4" s="156"/>
    </row>
    <row r="5" spans="1:8" x14ac:dyDescent="0.2">
      <c r="A5" s="107" t="s">
        <v>265</v>
      </c>
      <c r="B5" s="108"/>
      <c r="C5" s="108"/>
      <c r="D5" s="108"/>
      <c r="E5" s="108"/>
      <c r="F5" s="108"/>
      <c r="G5" s="108"/>
      <c r="H5" s="156"/>
    </row>
    <row r="6" spans="1:8" ht="12.75" thickBot="1" x14ac:dyDescent="0.25">
      <c r="A6" s="157" t="s">
        <v>1</v>
      </c>
      <c r="B6" s="158"/>
      <c r="C6" s="158"/>
      <c r="D6" s="158"/>
      <c r="E6" s="158"/>
      <c r="F6" s="158"/>
      <c r="G6" s="158"/>
      <c r="H6" s="159"/>
    </row>
    <row r="7" spans="1:8" ht="12.75" thickBot="1" x14ac:dyDescent="0.25">
      <c r="A7" s="153" t="s">
        <v>2</v>
      </c>
      <c r="B7" s="160"/>
      <c r="C7" s="162" t="s">
        <v>44</v>
      </c>
      <c r="D7" s="163"/>
      <c r="E7" s="163"/>
      <c r="F7" s="163"/>
      <c r="G7" s="164"/>
      <c r="H7" s="103" t="s">
        <v>45</v>
      </c>
    </row>
    <row r="8" spans="1:8" ht="12.75" thickBot="1" x14ac:dyDescent="0.25">
      <c r="A8" s="157"/>
      <c r="B8" s="161"/>
      <c r="C8" s="19" t="s">
        <v>4</v>
      </c>
      <c r="D8" s="19" t="s">
        <v>46</v>
      </c>
      <c r="E8" s="19" t="s">
        <v>47</v>
      </c>
      <c r="F8" s="19" t="s">
        <v>5</v>
      </c>
      <c r="G8" s="19" t="s">
        <v>7</v>
      </c>
      <c r="H8" s="104"/>
    </row>
    <row r="9" spans="1:8" x14ac:dyDescent="0.2">
      <c r="A9" s="165"/>
      <c r="B9" s="166"/>
      <c r="C9" s="52"/>
      <c r="D9" s="52"/>
      <c r="E9" s="52"/>
      <c r="F9" s="52"/>
      <c r="G9" s="52"/>
      <c r="H9" s="52"/>
    </row>
    <row r="10" spans="1:8" x14ac:dyDescent="0.2">
      <c r="A10" s="151" t="s">
        <v>48</v>
      </c>
      <c r="B10" s="152"/>
      <c r="C10" s="52">
        <f>C11+C19+C29+C39+C49+C59+C63+C72+C76</f>
        <v>1184806100</v>
      </c>
      <c r="D10" s="52">
        <f t="shared" ref="D10:G10" si="0">D11+D19+D29+D39+D49+D59+D63+D72+D76</f>
        <v>0</v>
      </c>
      <c r="E10" s="52">
        <f t="shared" si="0"/>
        <v>1184806100</v>
      </c>
      <c r="F10" s="52">
        <f t="shared" si="0"/>
        <v>263035384.89000002</v>
      </c>
      <c r="G10" s="52">
        <f t="shared" si="0"/>
        <v>262036860.67999998</v>
      </c>
      <c r="H10" s="52">
        <f>H11+H19+H29+H39+H49+H59+H63+H72+H76</f>
        <v>921770715.1099999</v>
      </c>
    </row>
    <row r="11" spans="1:8" x14ac:dyDescent="0.2">
      <c r="A11" s="151" t="s">
        <v>49</v>
      </c>
      <c r="B11" s="152"/>
      <c r="C11" s="52">
        <f>C12+C13+C14+C15+C16+C17+C18</f>
        <v>1084448000</v>
      </c>
      <c r="D11" s="52">
        <f t="shared" ref="D11:H11" si="1">D12+D13+D14+D15+D16+D17+D18</f>
        <v>0</v>
      </c>
      <c r="E11" s="52">
        <f t="shared" si="1"/>
        <v>1084448000</v>
      </c>
      <c r="F11" s="52">
        <f t="shared" si="1"/>
        <v>243657000.47000003</v>
      </c>
      <c r="G11" s="52">
        <f t="shared" si="1"/>
        <v>242988758.76999998</v>
      </c>
      <c r="H11" s="52">
        <f t="shared" si="1"/>
        <v>840790999.52999997</v>
      </c>
    </row>
    <row r="12" spans="1:8" x14ac:dyDescent="0.2">
      <c r="A12" s="36"/>
      <c r="B12" s="46" t="s">
        <v>50</v>
      </c>
      <c r="C12" s="53">
        <f>SUM([1]COG!$D$11)</f>
        <v>453184715</v>
      </c>
      <c r="D12" s="53">
        <v>0</v>
      </c>
      <c r="E12" s="53">
        <f t="shared" ref="E12:E18" si="2">C12+D12</f>
        <v>453184715</v>
      </c>
      <c r="F12" s="53">
        <f>SUM([1]COG!$G$11)</f>
        <v>95361336.370000005</v>
      </c>
      <c r="G12" s="53">
        <f>SUM([1]COG!$H$11)</f>
        <v>95361336.370000005</v>
      </c>
      <c r="H12" s="53">
        <f>E12-F12</f>
        <v>357823378.63</v>
      </c>
    </row>
    <row r="13" spans="1:8" x14ac:dyDescent="0.2">
      <c r="A13" s="36"/>
      <c r="B13" s="46" t="s">
        <v>51</v>
      </c>
      <c r="C13" s="53">
        <f>SUM([1]COG!$D$12)</f>
        <v>3958346</v>
      </c>
      <c r="D13" s="53">
        <v>0</v>
      </c>
      <c r="E13" s="53">
        <f t="shared" si="2"/>
        <v>3958346</v>
      </c>
      <c r="F13" s="53">
        <f>SUM([1]COG!$G$12)</f>
        <v>873711.43</v>
      </c>
      <c r="G13" s="53">
        <f>SUM([1]COG!$H$12)</f>
        <v>873711.43</v>
      </c>
      <c r="H13" s="53">
        <f t="shared" ref="H13:H75" si="3">E13-F13</f>
        <v>3084634.57</v>
      </c>
    </row>
    <row r="14" spans="1:8" x14ac:dyDescent="0.2">
      <c r="A14" s="36"/>
      <c r="B14" s="46" t="s">
        <v>52</v>
      </c>
      <c r="C14" s="53">
        <f>SUM([1]COG!$D$13)</f>
        <v>323256373</v>
      </c>
      <c r="D14" s="53">
        <v>0</v>
      </c>
      <c r="E14" s="53">
        <f t="shared" si="2"/>
        <v>323256373</v>
      </c>
      <c r="F14" s="53">
        <f>SUM([1]COG!$G$13)</f>
        <v>70017572.810000002</v>
      </c>
      <c r="G14" s="53">
        <f>SUM([1]COG!$H$13)</f>
        <v>69356356.890000001</v>
      </c>
      <c r="H14" s="53">
        <f t="shared" si="3"/>
        <v>253238800.19</v>
      </c>
    </row>
    <row r="15" spans="1:8" x14ac:dyDescent="0.2">
      <c r="A15" s="36"/>
      <c r="B15" s="46" t="s">
        <v>53</v>
      </c>
      <c r="C15" s="53">
        <f>SUM([1]COG!$D$14)</f>
        <v>113969650</v>
      </c>
      <c r="D15" s="53">
        <v>0</v>
      </c>
      <c r="E15" s="53">
        <f t="shared" si="2"/>
        <v>113969650</v>
      </c>
      <c r="F15" s="53">
        <f>SUM([1]COG!$G$14)</f>
        <v>38466824.340000004</v>
      </c>
      <c r="G15" s="53">
        <f>SUM([1]COG!$H$14)</f>
        <v>38466824.340000004</v>
      </c>
      <c r="H15" s="53">
        <f t="shared" si="3"/>
        <v>75502825.659999996</v>
      </c>
    </row>
    <row r="16" spans="1:8" x14ac:dyDescent="0.2">
      <c r="A16" s="36"/>
      <c r="B16" s="46" t="s">
        <v>54</v>
      </c>
      <c r="C16" s="53">
        <f>SUM([1]COG!$D$15)</f>
        <v>175636470</v>
      </c>
      <c r="D16" s="53">
        <v>0</v>
      </c>
      <c r="E16" s="53">
        <f t="shared" si="2"/>
        <v>175636470</v>
      </c>
      <c r="F16" s="53">
        <f>SUM([1]COG!$G$15)</f>
        <v>36527455.519999996</v>
      </c>
      <c r="G16" s="53">
        <f>SUM([1]COG!$H$15)</f>
        <v>36520429.739999995</v>
      </c>
      <c r="H16" s="53">
        <f t="shared" si="3"/>
        <v>139109014.48000002</v>
      </c>
    </row>
    <row r="17" spans="1:8" x14ac:dyDescent="0.2">
      <c r="A17" s="36"/>
      <c r="B17" s="46" t="s">
        <v>55</v>
      </c>
      <c r="C17" s="53">
        <f>SUM([1]COG!$D$16)</f>
        <v>0</v>
      </c>
      <c r="D17" s="53">
        <v>0</v>
      </c>
      <c r="E17" s="53">
        <f t="shared" si="2"/>
        <v>0</v>
      </c>
      <c r="F17" s="53">
        <f>SUM([1]COG!$G$16)</f>
        <v>0</v>
      </c>
      <c r="G17" s="53">
        <f>SUM([1]COG!$H$16)</f>
        <v>0</v>
      </c>
      <c r="H17" s="53">
        <f t="shared" si="3"/>
        <v>0</v>
      </c>
    </row>
    <row r="18" spans="1:8" x14ac:dyDescent="0.2">
      <c r="A18" s="36"/>
      <c r="B18" s="46" t="s">
        <v>56</v>
      </c>
      <c r="C18" s="53">
        <f>SUM([1]COG!$D$17)</f>
        <v>14442446</v>
      </c>
      <c r="D18" s="53">
        <v>0</v>
      </c>
      <c r="E18" s="53">
        <f t="shared" si="2"/>
        <v>14442446</v>
      </c>
      <c r="F18" s="53">
        <f>SUM([1]COG!$G$17)</f>
        <v>2410100</v>
      </c>
      <c r="G18" s="53">
        <f>SUM([1]COG!$H$17)</f>
        <v>2410100</v>
      </c>
      <c r="H18" s="53">
        <f t="shared" si="3"/>
        <v>12032346</v>
      </c>
    </row>
    <row r="19" spans="1:8" ht="12" customHeight="1" x14ac:dyDescent="0.2">
      <c r="A19" s="151" t="s">
        <v>57</v>
      </c>
      <c r="B19" s="152"/>
      <c r="C19" s="52">
        <f t="shared" ref="C19:H19" si="4">C20+C21+C22+C23+C24+C25+C26+C27+C28</f>
        <v>23214941</v>
      </c>
      <c r="D19" s="52">
        <f t="shared" si="4"/>
        <v>0</v>
      </c>
      <c r="E19" s="52">
        <f t="shared" si="4"/>
        <v>23214941</v>
      </c>
      <c r="F19" s="52">
        <f t="shared" si="4"/>
        <v>2896668.63</v>
      </c>
      <c r="G19" s="52">
        <f t="shared" si="4"/>
        <v>2872608.1999999997</v>
      </c>
      <c r="H19" s="52">
        <f t="shared" si="4"/>
        <v>20318272.369999997</v>
      </c>
    </row>
    <row r="20" spans="1:8" x14ac:dyDescent="0.2">
      <c r="A20" s="36"/>
      <c r="B20" s="46" t="s">
        <v>58</v>
      </c>
      <c r="C20" s="53">
        <f>SUM([1]COG!$D$19)</f>
        <v>10325600</v>
      </c>
      <c r="D20" s="53">
        <v>0</v>
      </c>
      <c r="E20" s="53">
        <f t="shared" ref="E20:E28" si="5">C20+D20</f>
        <v>10325600</v>
      </c>
      <c r="F20" s="53">
        <f>SUM([1]COG!$G$19)</f>
        <v>168267.81</v>
      </c>
      <c r="G20" s="53">
        <f>SUM([1]COG!$H$19)</f>
        <v>163360.50999999998</v>
      </c>
      <c r="H20" s="53">
        <f t="shared" si="3"/>
        <v>10157332.189999999</v>
      </c>
    </row>
    <row r="21" spans="1:8" x14ac:dyDescent="0.2">
      <c r="A21" s="36"/>
      <c r="B21" s="46" t="s">
        <v>59</v>
      </c>
      <c r="C21" s="53">
        <f>SUM([1]COG!$D$20)</f>
        <v>321400</v>
      </c>
      <c r="D21" s="53">
        <v>0</v>
      </c>
      <c r="E21" s="53">
        <f t="shared" si="5"/>
        <v>321400</v>
      </c>
      <c r="F21" s="53">
        <f>SUM([1]COG!$G$20)</f>
        <v>37739.4</v>
      </c>
      <c r="G21" s="53">
        <f>SUM([1]COG!$H$20)</f>
        <v>40135.4</v>
      </c>
      <c r="H21" s="53">
        <f t="shared" si="3"/>
        <v>283660.59999999998</v>
      </c>
    </row>
    <row r="22" spans="1:8" x14ac:dyDescent="0.2">
      <c r="A22" s="36"/>
      <c r="B22" s="46" t="s">
        <v>60</v>
      </c>
      <c r="C22" s="53">
        <f>SUM([1]COG!$D$21)</f>
        <v>0</v>
      </c>
      <c r="D22" s="53">
        <v>0</v>
      </c>
      <c r="E22" s="53">
        <f t="shared" si="5"/>
        <v>0</v>
      </c>
      <c r="F22" s="53">
        <f>SUM([1]COG!$G$21)</f>
        <v>0</v>
      </c>
      <c r="G22" s="53">
        <f>SUM([1]COG!$H$21)</f>
        <v>0</v>
      </c>
      <c r="H22" s="53">
        <f t="shared" si="3"/>
        <v>0</v>
      </c>
    </row>
    <row r="23" spans="1:8" x14ac:dyDescent="0.2">
      <c r="A23" s="36"/>
      <c r="B23" s="46" t="s">
        <v>61</v>
      </c>
      <c r="C23" s="53">
        <f>SUM([1]COG!$D$22)</f>
        <v>1098272</v>
      </c>
      <c r="D23" s="53">
        <v>0</v>
      </c>
      <c r="E23" s="53">
        <f t="shared" si="5"/>
        <v>1098272</v>
      </c>
      <c r="F23" s="53">
        <f>SUM([1]COG!$G$22)</f>
        <v>238905.65</v>
      </c>
      <c r="G23" s="53">
        <f>SUM([1]COG!$H$22)</f>
        <v>238905.65</v>
      </c>
      <c r="H23" s="53">
        <f>E23-F23</f>
        <v>859366.35</v>
      </c>
    </row>
    <row r="24" spans="1:8" x14ac:dyDescent="0.2">
      <c r="A24" s="36"/>
      <c r="B24" s="46" t="s">
        <v>62</v>
      </c>
      <c r="C24" s="53">
        <f>SUM([1]COG!$D$23)</f>
        <v>1201500</v>
      </c>
      <c r="D24" s="53">
        <v>0</v>
      </c>
      <c r="E24" s="53">
        <f t="shared" si="5"/>
        <v>1201500</v>
      </c>
      <c r="F24" s="53">
        <f>SUM([1]COG!$G$23)</f>
        <v>18896.72</v>
      </c>
      <c r="G24" s="53">
        <f>SUM([1]COG!$H$23)</f>
        <v>18896.72</v>
      </c>
      <c r="H24" s="53">
        <f t="shared" si="3"/>
        <v>1182603.28</v>
      </c>
    </row>
    <row r="25" spans="1:8" x14ac:dyDescent="0.2">
      <c r="A25" s="36"/>
      <c r="B25" s="46" t="s">
        <v>63</v>
      </c>
      <c r="C25" s="53">
        <f>SUM([1]COG!$D$24)</f>
        <v>7790300</v>
      </c>
      <c r="D25" s="53">
        <v>0</v>
      </c>
      <c r="E25" s="53">
        <f t="shared" si="5"/>
        <v>7790300</v>
      </c>
      <c r="F25" s="53">
        <f>SUM([1]COG!$G$24)</f>
        <v>2174771.11</v>
      </c>
      <c r="G25" s="53">
        <f>SUM([1]COG!$H$24)</f>
        <v>2156548.38</v>
      </c>
      <c r="H25" s="53">
        <f t="shared" si="3"/>
        <v>5615528.8900000006</v>
      </c>
    </row>
    <row r="26" spans="1:8" x14ac:dyDescent="0.2">
      <c r="A26" s="36"/>
      <c r="B26" s="46" t="s">
        <v>64</v>
      </c>
      <c r="C26" s="53">
        <f>SUM([1]COG!$D$25)</f>
        <v>472000</v>
      </c>
      <c r="D26" s="53">
        <v>0</v>
      </c>
      <c r="E26" s="53">
        <f t="shared" si="5"/>
        <v>472000</v>
      </c>
      <c r="F26" s="53">
        <f>SUM([1]COG!$G$25)</f>
        <v>9376</v>
      </c>
      <c r="G26" s="53">
        <f>SUM([1]COG!$H$25)</f>
        <v>9376</v>
      </c>
      <c r="H26" s="53">
        <f t="shared" si="3"/>
        <v>462624</v>
      </c>
    </row>
    <row r="27" spans="1:8" x14ac:dyDescent="0.2">
      <c r="A27" s="36"/>
      <c r="B27" s="46" t="s">
        <v>65</v>
      </c>
      <c r="C27" s="53">
        <f>SUM([1]COG!$D$26)</f>
        <v>0</v>
      </c>
      <c r="D27" s="53">
        <v>0</v>
      </c>
      <c r="E27" s="53">
        <f t="shared" si="5"/>
        <v>0</v>
      </c>
      <c r="F27" s="53">
        <f>SUM([1]COG!$G$261)</f>
        <v>0</v>
      </c>
      <c r="G27" s="53">
        <f>SUM([1]COG!$H$26)</f>
        <v>0</v>
      </c>
      <c r="H27" s="53">
        <f t="shared" si="3"/>
        <v>0</v>
      </c>
    </row>
    <row r="28" spans="1:8" x14ac:dyDescent="0.2">
      <c r="A28" s="36"/>
      <c r="B28" s="46" t="s">
        <v>66</v>
      </c>
      <c r="C28" s="53">
        <f>SUM([1]COG!$D$27)</f>
        <v>2005869</v>
      </c>
      <c r="D28" s="53">
        <v>0</v>
      </c>
      <c r="E28" s="53">
        <f t="shared" si="5"/>
        <v>2005869</v>
      </c>
      <c r="F28" s="53">
        <f>SUM([1]COG!$G$27)</f>
        <v>248711.94</v>
      </c>
      <c r="G28" s="53">
        <f>SUM([1]COG!$H$27)</f>
        <v>245385.54</v>
      </c>
      <c r="H28" s="53">
        <f t="shared" si="3"/>
        <v>1757157.06</v>
      </c>
    </row>
    <row r="29" spans="1:8" ht="12" customHeight="1" x14ac:dyDescent="0.2">
      <c r="A29" s="151" t="s">
        <v>67</v>
      </c>
      <c r="B29" s="152"/>
      <c r="C29" s="52">
        <f t="shared" ref="C29:H29" si="6">C30+C31+C32+C33+C34+C35+C36+C37+C38</f>
        <v>56423602</v>
      </c>
      <c r="D29" s="52">
        <f t="shared" si="6"/>
        <v>0</v>
      </c>
      <c r="E29" s="52">
        <f t="shared" si="6"/>
        <v>56423602</v>
      </c>
      <c r="F29" s="52">
        <f t="shared" si="6"/>
        <v>8897301.6900000013</v>
      </c>
      <c r="G29" s="52">
        <f t="shared" si="6"/>
        <v>8591079.6099999994</v>
      </c>
      <c r="H29" s="52">
        <f t="shared" si="6"/>
        <v>47526300.309999995</v>
      </c>
    </row>
    <row r="30" spans="1:8" x14ac:dyDescent="0.2">
      <c r="A30" s="36"/>
      <c r="B30" s="46" t="s">
        <v>68</v>
      </c>
      <c r="C30" s="53">
        <f>SUM([1]COG!$D$29)</f>
        <v>17826840</v>
      </c>
      <c r="D30" s="53">
        <v>0</v>
      </c>
      <c r="E30" s="53">
        <f t="shared" ref="E30:E38" si="7">C30+D30</f>
        <v>17826840</v>
      </c>
      <c r="F30" s="53">
        <f>SUM([1]COG!$G$29)</f>
        <v>2270415.69</v>
      </c>
      <c r="G30" s="53">
        <f>SUM([1]COG!$H$29)</f>
        <v>2171110.56</v>
      </c>
      <c r="H30" s="53">
        <f t="shared" si="3"/>
        <v>15556424.310000001</v>
      </c>
    </row>
    <row r="31" spans="1:8" x14ac:dyDescent="0.2">
      <c r="A31" s="36"/>
      <c r="B31" s="46" t="s">
        <v>69</v>
      </c>
      <c r="C31" s="53">
        <f>SUM([1]COG!$D$30)</f>
        <v>9725000</v>
      </c>
      <c r="D31" s="53">
        <v>0</v>
      </c>
      <c r="E31" s="53">
        <f t="shared" si="7"/>
        <v>9725000</v>
      </c>
      <c r="F31" s="53">
        <f>SUM([1]COG!$G$30)</f>
        <v>2373124.9400000004</v>
      </c>
      <c r="G31" s="53">
        <f>SUM([1]COG!$H$30)</f>
        <v>2373124.9400000004</v>
      </c>
      <c r="H31" s="53">
        <f t="shared" si="3"/>
        <v>7351875.0599999996</v>
      </c>
    </row>
    <row r="32" spans="1:8" x14ac:dyDescent="0.2">
      <c r="A32" s="36"/>
      <c r="B32" s="46" t="s">
        <v>70</v>
      </c>
      <c r="C32" s="53">
        <f>SUM([1]COG!$D$31)</f>
        <v>11034900</v>
      </c>
      <c r="D32" s="53">
        <v>0</v>
      </c>
      <c r="E32" s="53">
        <f t="shared" si="7"/>
        <v>11034900</v>
      </c>
      <c r="F32" s="53">
        <f>SUM([1]COG!$G$31)</f>
        <v>1133305.32</v>
      </c>
      <c r="G32" s="53">
        <f>SUM([1]COG!$H$31)</f>
        <v>1125050.6000000001</v>
      </c>
      <c r="H32" s="53">
        <f t="shared" si="3"/>
        <v>9901594.6799999997</v>
      </c>
    </row>
    <row r="33" spans="1:8" x14ac:dyDescent="0.2">
      <c r="A33" s="36"/>
      <c r="B33" s="46" t="s">
        <v>71</v>
      </c>
      <c r="C33" s="53">
        <f>SUM([1]COG!$D$32)</f>
        <v>1020000</v>
      </c>
      <c r="D33" s="53">
        <v>0</v>
      </c>
      <c r="E33" s="53">
        <f t="shared" si="7"/>
        <v>1020000</v>
      </c>
      <c r="F33" s="53">
        <f>SUM([1]COG!$G$32)</f>
        <v>739588.15999999992</v>
      </c>
      <c r="G33" s="53">
        <f>SUM([1]COG!$H$32)</f>
        <v>653253.35</v>
      </c>
      <c r="H33" s="53">
        <f t="shared" si="3"/>
        <v>280411.84000000008</v>
      </c>
    </row>
    <row r="34" spans="1:8" x14ac:dyDescent="0.2">
      <c r="A34" s="36"/>
      <c r="B34" s="46" t="s">
        <v>72</v>
      </c>
      <c r="C34" s="53">
        <f>SUM([1]COG!$D$33)</f>
        <v>14768369</v>
      </c>
      <c r="D34" s="53">
        <v>0</v>
      </c>
      <c r="E34" s="53">
        <f t="shared" si="7"/>
        <v>14768369</v>
      </c>
      <c r="F34" s="53">
        <f>SUM([1]COG!$G$33)</f>
        <v>1572136.21</v>
      </c>
      <c r="G34" s="53">
        <f>SUM([1]COG!$H$33)</f>
        <v>1507821.79</v>
      </c>
      <c r="H34" s="53">
        <f t="shared" si="3"/>
        <v>13196232.789999999</v>
      </c>
    </row>
    <row r="35" spans="1:8" x14ac:dyDescent="0.2">
      <c r="A35" s="36"/>
      <c r="B35" s="46" t="s">
        <v>73</v>
      </c>
      <c r="C35" s="53">
        <f>SUM([1]COG!$D$34)</f>
        <v>0</v>
      </c>
      <c r="D35" s="53">
        <v>0</v>
      </c>
      <c r="E35" s="53">
        <f t="shared" si="7"/>
        <v>0</v>
      </c>
      <c r="F35" s="53">
        <f>SUM([1]COG!$G$34)</f>
        <v>0</v>
      </c>
      <c r="G35" s="53">
        <f>SUM([1]COG!$H$34)</f>
        <v>0</v>
      </c>
      <c r="H35" s="53">
        <f t="shared" si="3"/>
        <v>0</v>
      </c>
    </row>
    <row r="36" spans="1:8" x14ac:dyDescent="0.2">
      <c r="A36" s="36"/>
      <c r="B36" s="46" t="s">
        <v>74</v>
      </c>
      <c r="C36" s="53">
        <f>SUM([1]COG!$D$35)</f>
        <v>1218493</v>
      </c>
      <c r="D36" s="53">
        <v>0</v>
      </c>
      <c r="E36" s="53">
        <f t="shared" si="7"/>
        <v>1218493</v>
      </c>
      <c r="F36" s="53">
        <f>SUM([1]COG!$G$35)</f>
        <v>581244.24</v>
      </c>
      <c r="G36" s="53">
        <f>SUM([1]COG!$H$35)</f>
        <v>581244.24</v>
      </c>
      <c r="H36" s="53">
        <f t="shared" si="3"/>
        <v>637248.76</v>
      </c>
    </row>
    <row r="37" spans="1:8" x14ac:dyDescent="0.2">
      <c r="A37" s="36"/>
      <c r="B37" s="46" t="s">
        <v>75</v>
      </c>
      <c r="C37" s="53">
        <f>SUM([1]COG!$D$36)</f>
        <v>820000</v>
      </c>
      <c r="D37" s="53">
        <v>0</v>
      </c>
      <c r="E37" s="53">
        <f t="shared" si="7"/>
        <v>820000</v>
      </c>
      <c r="F37" s="53">
        <f>SUM([1]COG!$G$36)</f>
        <v>227487.13</v>
      </c>
      <c r="G37" s="53">
        <f>SUM([1]COG!$H$36)</f>
        <v>179474.13</v>
      </c>
      <c r="H37" s="53">
        <f t="shared" si="3"/>
        <v>592512.87</v>
      </c>
    </row>
    <row r="38" spans="1:8" x14ac:dyDescent="0.2">
      <c r="A38" s="36"/>
      <c r="B38" s="46" t="s">
        <v>76</v>
      </c>
      <c r="C38" s="53">
        <f>SUM([1]COG!$D$37)</f>
        <v>10000</v>
      </c>
      <c r="D38" s="53">
        <v>0</v>
      </c>
      <c r="E38" s="53">
        <f t="shared" si="7"/>
        <v>10000</v>
      </c>
      <c r="F38" s="53">
        <f>SUM([1]COG!$G$37)</f>
        <v>0</v>
      </c>
      <c r="G38" s="53">
        <f>SUM([1]COG!$H$37)</f>
        <v>0</v>
      </c>
      <c r="H38" s="53">
        <f t="shared" si="3"/>
        <v>10000</v>
      </c>
    </row>
    <row r="39" spans="1:8" ht="12" customHeight="1" x14ac:dyDescent="0.2">
      <c r="A39" s="151" t="s">
        <v>77</v>
      </c>
      <c r="B39" s="152"/>
      <c r="C39" s="52">
        <f t="shared" ref="C39:H39" si="8">C40+C41+C42+C43+C44+C45+C46+C47+C48</f>
        <v>60000</v>
      </c>
      <c r="D39" s="52">
        <f t="shared" si="8"/>
        <v>0</v>
      </c>
      <c r="E39" s="52">
        <f t="shared" si="8"/>
        <v>60000</v>
      </c>
      <c r="F39" s="52">
        <f t="shared" si="8"/>
        <v>0</v>
      </c>
      <c r="G39" s="52">
        <f t="shared" si="8"/>
        <v>0</v>
      </c>
      <c r="H39" s="52">
        <f t="shared" si="8"/>
        <v>60000</v>
      </c>
    </row>
    <row r="40" spans="1:8" x14ac:dyDescent="0.2">
      <c r="A40" s="36"/>
      <c r="B40" s="46" t="s">
        <v>78</v>
      </c>
      <c r="C40" s="53">
        <f>SUM([1]COG!$D$39)</f>
        <v>0</v>
      </c>
      <c r="D40" s="53">
        <v>0</v>
      </c>
      <c r="E40" s="53">
        <f t="shared" ref="E40:E42" si="9">C40+D40</f>
        <v>0</v>
      </c>
      <c r="F40" s="53">
        <f>SUM([1]COG!$G$39)</f>
        <v>0</v>
      </c>
      <c r="G40" s="53">
        <f>SUM([1]COG!$H$39)</f>
        <v>0</v>
      </c>
      <c r="H40" s="53">
        <f t="shared" si="3"/>
        <v>0</v>
      </c>
    </row>
    <row r="41" spans="1:8" x14ac:dyDescent="0.2">
      <c r="A41" s="36"/>
      <c r="B41" s="46" t="s">
        <v>79</v>
      </c>
      <c r="C41" s="53">
        <f>SUM([1]COG!$D$40)</f>
        <v>0</v>
      </c>
      <c r="D41" s="53">
        <v>0</v>
      </c>
      <c r="E41" s="53">
        <f t="shared" si="9"/>
        <v>0</v>
      </c>
      <c r="F41" s="53">
        <f>SUM([1]COG!$G$40)</f>
        <v>0</v>
      </c>
      <c r="G41" s="53">
        <f>SUM([1]COG!$H$40)</f>
        <v>0</v>
      </c>
      <c r="H41" s="53">
        <f t="shared" si="3"/>
        <v>0</v>
      </c>
    </row>
    <row r="42" spans="1:8" x14ac:dyDescent="0.2">
      <c r="A42" s="36"/>
      <c r="B42" s="46" t="s">
        <v>80</v>
      </c>
      <c r="C42" s="53">
        <f>SUM([1]COG!$D$41)</f>
        <v>0</v>
      </c>
      <c r="D42" s="53">
        <v>0</v>
      </c>
      <c r="E42" s="53">
        <f t="shared" si="9"/>
        <v>0</v>
      </c>
      <c r="F42" s="53">
        <f>SUM([1]COG!$G$41)</f>
        <v>0</v>
      </c>
      <c r="G42" s="53">
        <f>SUM([1]COG!$H$41)</f>
        <v>0</v>
      </c>
      <c r="H42" s="53">
        <f t="shared" si="3"/>
        <v>0</v>
      </c>
    </row>
    <row r="43" spans="1:8" x14ac:dyDescent="0.2">
      <c r="A43" s="36"/>
      <c r="B43" s="46" t="s">
        <v>81</v>
      </c>
      <c r="C43" s="53">
        <f>SUM([1]COG!$D$42)</f>
        <v>60000</v>
      </c>
      <c r="D43" s="53">
        <v>0</v>
      </c>
      <c r="E43" s="53">
        <f t="shared" ref="E43:E48" si="10">C43+D43</f>
        <v>60000</v>
      </c>
      <c r="F43" s="53">
        <f>SUM([1]COG!$G$42)</f>
        <v>0</v>
      </c>
      <c r="G43" s="53">
        <f>SUM([1]COG!$H$42)</f>
        <v>0</v>
      </c>
      <c r="H43" s="53">
        <f t="shared" si="3"/>
        <v>60000</v>
      </c>
    </row>
    <row r="44" spans="1:8" x14ac:dyDescent="0.2">
      <c r="A44" s="36"/>
      <c r="B44" s="46" t="s">
        <v>82</v>
      </c>
      <c r="C44" s="53">
        <f>SUM([1]COG!$D$43)</f>
        <v>0</v>
      </c>
      <c r="D44" s="53">
        <v>0</v>
      </c>
      <c r="E44" s="53">
        <f t="shared" si="10"/>
        <v>0</v>
      </c>
      <c r="F44" s="53">
        <f>SUM([1]COG!$G$43)</f>
        <v>0</v>
      </c>
      <c r="G44" s="53">
        <f>SUM([1]COG!$H$43)</f>
        <v>0</v>
      </c>
      <c r="H44" s="53">
        <f t="shared" si="3"/>
        <v>0</v>
      </c>
    </row>
    <row r="45" spans="1:8" x14ac:dyDescent="0.2">
      <c r="A45" s="36"/>
      <c r="B45" s="46" t="s">
        <v>83</v>
      </c>
      <c r="C45" s="53">
        <f>SUM([1]COG!$D$44)</f>
        <v>0</v>
      </c>
      <c r="D45" s="53">
        <v>0</v>
      </c>
      <c r="E45" s="53">
        <f t="shared" si="10"/>
        <v>0</v>
      </c>
      <c r="F45" s="53">
        <f>SUM([1]COG!$G$44)</f>
        <v>0</v>
      </c>
      <c r="G45" s="53">
        <f>SUM([1]COG!$H$44)</f>
        <v>0</v>
      </c>
      <c r="H45" s="53">
        <f t="shared" si="3"/>
        <v>0</v>
      </c>
    </row>
    <row r="46" spans="1:8" x14ac:dyDescent="0.2">
      <c r="A46" s="36"/>
      <c r="B46" s="46" t="s">
        <v>84</v>
      </c>
      <c r="C46" s="53">
        <f>SUM([1]COG!$D$45)</f>
        <v>0</v>
      </c>
      <c r="D46" s="53">
        <v>0</v>
      </c>
      <c r="E46" s="53">
        <f t="shared" si="10"/>
        <v>0</v>
      </c>
      <c r="F46" s="53">
        <f>SUM([1]COG!$G$45)</f>
        <v>0</v>
      </c>
      <c r="G46" s="53">
        <f>SUM([1]COG!$H$45)</f>
        <v>0</v>
      </c>
      <c r="H46" s="53">
        <f t="shared" si="3"/>
        <v>0</v>
      </c>
    </row>
    <row r="47" spans="1:8" x14ac:dyDescent="0.2">
      <c r="A47" s="36"/>
      <c r="B47" s="46" t="s">
        <v>85</v>
      </c>
      <c r="C47" s="53">
        <f>SUM([1]COG!$D$46)</f>
        <v>0</v>
      </c>
      <c r="D47" s="53">
        <v>0</v>
      </c>
      <c r="E47" s="53">
        <f t="shared" si="10"/>
        <v>0</v>
      </c>
      <c r="F47" s="53">
        <f>SUM([1]COG!$G$46)</f>
        <v>0</v>
      </c>
      <c r="G47" s="53">
        <f>SUM([1]COG!$H$46)</f>
        <v>0</v>
      </c>
      <c r="H47" s="53">
        <f t="shared" si="3"/>
        <v>0</v>
      </c>
    </row>
    <row r="48" spans="1:8" x14ac:dyDescent="0.2">
      <c r="A48" s="36"/>
      <c r="B48" s="46" t="s">
        <v>86</v>
      </c>
      <c r="C48" s="53">
        <f>SUM([1]COG!$D$47)</f>
        <v>0</v>
      </c>
      <c r="D48" s="53">
        <v>0</v>
      </c>
      <c r="E48" s="53">
        <f t="shared" si="10"/>
        <v>0</v>
      </c>
      <c r="F48" s="53">
        <f>SUM([1]COG!$G$47)</f>
        <v>0</v>
      </c>
      <c r="G48" s="53">
        <f>SUM([1]COG!$H$47)</f>
        <v>0</v>
      </c>
      <c r="H48" s="53">
        <f t="shared" si="3"/>
        <v>0</v>
      </c>
    </row>
    <row r="49" spans="1:8" ht="12" customHeight="1" x14ac:dyDescent="0.2">
      <c r="A49" s="151" t="s">
        <v>87</v>
      </c>
      <c r="B49" s="152"/>
      <c r="C49" s="52">
        <f t="shared" ref="C49:H49" si="11">SUM(C50:C58)</f>
        <v>10459557</v>
      </c>
      <c r="D49" s="52">
        <f t="shared" si="11"/>
        <v>0</v>
      </c>
      <c r="E49" s="52">
        <f t="shared" si="11"/>
        <v>10459557</v>
      </c>
      <c r="F49" s="52">
        <f t="shared" si="11"/>
        <v>2584414.1</v>
      </c>
      <c r="G49" s="52">
        <f t="shared" si="11"/>
        <v>2584414.1</v>
      </c>
      <c r="H49" s="52">
        <f t="shared" si="11"/>
        <v>7875142.9000000004</v>
      </c>
    </row>
    <row r="50" spans="1:8" x14ac:dyDescent="0.2">
      <c r="A50" s="36"/>
      <c r="B50" s="46" t="s">
        <v>88</v>
      </c>
      <c r="C50" s="53">
        <f>SUM([1]COG!$D$49)</f>
        <v>1144802</v>
      </c>
      <c r="D50" s="53">
        <v>0</v>
      </c>
      <c r="E50" s="53">
        <f t="shared" ref="E50:E58" si="12">C50+D50</f>
        <v>1144802</v>
      </c>
      <c r="F50" s="53">
        <f>SUM([1]COG!$G$49)</f>
        <v>4314.1000000000004</v>
      </c>
      <c r="G50" s="53">
        <f>SUM([1]COG!$H$49)</f>
        <v>4314.1000000000004</v>
      </c>
      <c r="H50" s="53">
        <f t="shared" si="3"/>
        <v>1140487.8999999999</v>
      </c>
    </row>
    <row r="51" spans="1:8" x14ac:dyDescent="0.2">
      <c r="A51" s="36"/>
      <c r="B51" s="46" t="s">
        <v>89</v>
      </c>
      <c r="C51" s="53">
        <f>SUM([1]COG!$D$50)</f>
        <v>26187</v>
      </c>
      <c r="D51" s="53">
        <v>0</v>
      </c>
      <c r="E51" s="53">
        <f t="shared" si="12"/>
        <v>26187</v>
      </c>
      <c r="F51" s="53">
        <f>SUM([1]COG!$G$50)</f>
        <v>0</v>
      </c>
      <c r="G51" s="53">
        <f>SUM([1]COG!$H$50)</f>
        <v>0</v>
      </c>
      <c r="H51" s="53">
        <f t="shared" si="3"/>
        <v>26187</v>
      </c>
    </row>
    <row r="52" spans="1:8" x14ac:dyDescent="0.2">
      <c r="A52" s="36"/>
      <c r="B52" s="46" t="s">
        <v>90</v>
      </c>
      <c r="C52" s="53">
        <f>SUM([1]COG!$D$51)</f>
        <v>0</v>
      </c>
      <c r="D52" s="53">
        <v>0</v>
      </c>
      <c r="E52" s="53">
        <f t="shared" si="12"/>
        <v>0</v>
      </c>
      <c r="F52" s="53">
        <f>SUM([1]COG!$G$51)</f>
        <v>0</v>
      </c>
      <c r="G52" s="53">
        <f>SUM([1]COG!$H$51)</f>
        <v>0</v>
      </c>
      <c r="H52" s="53">
        <f t="shared" si="3"/>
        <v>0</v>
      </c>
    </row>
    <row r="53" spans="1:8" x14ac:dyDescent="0.2">
      <c r="A53" s="36"/>
      <c r="B53" s="46" t="s">
        <v>91</v>
      </c>
      <c r="C53" s="53">
        <f>SUM([1]COG!$D$52)</f>
        <v>7406100</v>
      </c>
      <c r="D53" s="53">
        <v>0</v>
      </c>
      <c r="E53" s="53">
        <f t="shared" si="12"/>
        <v>7406100</v>
      </c>
      <c r="F53" s="53">
        <f>SUM([1]COG!$G$52)</f>
        <v>2580100</v>
      </c>
      <c r="G53" s="53">
        <f>SUM([1]COG!$H$52)</f>
        <v>2580100</v>
      </c>
      <c r="H53" s="53">
        <f t="shared" si="3"/>
        <v>4826000</v>
      </c>
    </row>
    <row r="54" spans="1:8" x14ac:dyDescent="0.2">
      <c r="A54" s="36"/>
      <c r="B54" s="46" t="s">
        <v>92</v>
      </c>
      <c r="C54" s="53">
        <f>SUM([1]COG!$D$53)</f>
        <v>0</v>
      </c>
      <c r="D54" s="53">
        <v>0</v>
      </c>
      <c r="E54" s="53">
        <f t="shared" si="12"/>
        <v>0</v>
      </c>
      <c r="F54" s="53">
        <f>SUM([1]COG!$G$53)</f>
        <v>0</v>
      </c>
      <c r="G54" s="53">
        <f>SUM([1]COG!$H$53)</f>
        <v>0</v>
      </c>
      <c r="H54" s="53">
        <f t="shared" si="3"/>
        <v>0</v>
      </c>
    </row>
    <row r="55" spans="1:8" x14ac:dyDescent="0.2">
      <c r="A55" s="36"/>
      <c r="B55" s="46" t="s">
        <v>93</v>
      </c>
      <c r="C55" s="53">
        <f>SUM([1]COG!$D$54)</f>
        <v>1882468</v>
      </c>
      <c r="D55" s="53">
        <v>0</v>
      </c>
      <c r="E55" s="53">
        <f t="shared" si="12"/>
        <v>1882468</v>
      </c>
      <c r="F55" s="53">
        <f>SUM([1]COG!$G$54)</f>
        <v>0</v>
      </c>
      <c r="G55" s="53">
        <f>SUM([1]COG!$H$54)</f>
        <v>0</v>
      </c>
      <c r="H55" s="53">
        <f t="shared" si="3"/>
        <v>1882468</v>
      </c>
    </row>
    <row r="56" spans="1:8" x14ac:dyDescent="0.2">
      <c r="A56" s="36"/>
      <c r="B56" s="46" t="s">
        <v>94</v>
      </c>
      <c r="C56" s="53">
        <v>0</v>
      </c>
      <c r="D56" s="53">
        <v>0</v>
      </c>
      <c r="E56" s="53">
        <f t="shared" si="12"/>
        <v>0</v>
      </c>
      <c r="F56" s="53">
        <f>SUM([1]COG!$G$55)</f>
        <v>0</v>
      </c>
      <c r="G56" s="53">
        <f>SUM([1]COG!$H$55)</f>
        <v>0</v>
      </c>
      <c r="H56" s="53">
        <f t="shared" si="3"/>
        <v>0</v>
      </c>
    </row>
    <row r="57" spans="1:8" x14ac:dyDescent="0.2">
      <c r="A57" s="36"/>
      <c r="B57" s="46" t="s">
        <v>95</v>
      </c>
      <c r="C57" s="53">
        <v>0</v>
      </c>
      <c r="D57" s="53">
        <v>0</v>
      </c>
      <c r="E57" s="53">
        <f t="shared" si="12"/>
        <v>0</v>
      </c>
      <c r="F57" s="53">
        <f>SUM([1]COG!$G$56)</f>
        <v>0</v>
      </c>
      <c r="G57" s="53">
        <f>SUM([1]COG!$H$56)</f>
        <v>0</v>
      </c>
      <c r="H57" s="53">
        <f t="shared" si="3"/>
        <v>0</v>
      </c>
    </row>
    <row r="58" spans="1:8" x14ac:dyDescent="0.2">
      <c r="A58" s="36"/>
      <c r="B58" s="46" t="s">
        <v>96</v>
      </c>
      <c r="C58" s="53">
        <v>0</v>
      </c>
      <c r="D58" s="53">
        <v>0</v>
      </c>
      <c r="E58" s="53">
        <f t="shared" si="12"/>
        <v>0</v>
      </c>
      <c r="F58" s="53">
        <f>SUM([1]COG!$G$57)</f>
        <v>0</v>
      </c>
      <c r="G58" s="53">
        <f>SUM([1]COG!$H$57)</f>
        <v>0</v>
      </c>
      <c r="H58" s="53">
        <f t="shared" si="3"/>
        <v>0</v>
      </c>
    </row>
    <row r="59" spans="1:8" ht="12" customHeight="1" x14ac:dyDescent="0.2">
      <c r="A59" s="151" t="s">
        <v>97</v>
      </c>
      <c r="B59" s="152"/>
      <c r="C59" s="52">
        <f t="shared" ref="C59:H59" si="13">SUM(C60:C62)</f>
        <v>3200000</v>
      </c>
      <c r="D59" s="52">
        <f t="shared" si="13"/>
        <v>0</v>
      </c>
      <c r="E59" s="52">
        <f t="shared" si="13"/>
        <v>3200000</v>
      </c>
      <c r="F59" s="52">
        <f t="shared" si="13"/>
        <v>0</v>
      </c>
      <c r="G59" s="52">
        <f t="shared" si="13"/>
        <v>0</v>
      </c>
      <c r="H59" s="52">
        <f t="shared" si="13"/>
        <v>3200000</v>
      </c>
    </row>
    <row r="60" spans="1:8" x14ac:dyDescent="0.2">
      <c r="A60" s="36"/>
      <c r="B60" s="46" t="s">
        <v>98</v>
      </c>
      <c r="C60" s="53">
        <v>0</v>
      </c>
      <c r="D60" s="53">
        <v>0</v>
      </c>
      <c r="E60" s="53">
        <f t="shared" ref="E60:E62" si="14">C60+D60</f>
        <v>0</v>
      </c>
      <c r="F60" s="53">
        <f>SUM([1]COG!$G$59)</f>
        <v>0</v>
      </c>
      <c r="G60" s="53">
        <f>SUM([1]COG!$H$59)</f>
        <v>0</v>
      </c>
      <c r="H60" s="53">
        <f t="shared" si="3"/>
        <v>0</v>
      </c>
    </row>
    <row r="61" spans="1:8" x14ac:dyDescent="0.2">
      <c r="A61" s="36"/>
      <c r="B61" s="46" t="s">
        <v>99</v>
      </c>
      <c r="C61" s="53">
        <f>SUM([1]COG!$D$60)</f>
        <v>3200000</v>
      </c>
      <c r="D61" s="53">
        <v>0</v>
      </c>
      <c r="E61" s="53">
        <f t="shared" si="14"/>
        <v>3200000</v>
      </c>
      <c r="F61" s="53">
        <f>SUM([1]COG!$G$60)</f>
        <v>0</v>
      </c>
      <c r="G61" s="53">
        <f>SUM([1]COG!$H$60)</f>
        <v>0</v>
      </c>
      <c r="H61" s="53">
        <f t="shared" si="3"/>
        <v>3200000</v>
      </c>
    </row>
    <row r="62" spans="1:8" x14ac:dyDescent="0.2">
      <c r="A62" s="36"/>
      <c r="B62" s="46" t="s">
        <v>100</v>
      </c>
      <c r="C62" s="53">
        <v>0</v>
      </c>
      <c r="D62" s="53">
        <v>0</v>
      </c>
      <c r="E62" s="53">
        <f t="shared" si="14"/>
        <v>0</v>
      </c>
      <c r="F62" s="53">
        <f>SUM([1]COG!$G$61)</f>
        <v>0</v>
      </c>
      <c r="G62" s="53">
        <f>SUM([1]COG!$H$61)</f>
        <v>0</v>
      </c>
      <c r="H62" s="53">
        <f t="shared" si="3"/>
        <v>0</v>
      </c>
    </row>
    <row r="63" spans="1:8" ht="12" customHeight="1" x14ac:dyDescent="0.2">
      <c r="A63" s="151" t="s">
        <v>101</v>
      </c>
      <c r="B63" s="152"/>
      <c r="C63" s="52">
        <f t="shared" ref="C63:H63" si="15">SUM(C64:C71)</f>
        <v>7000000</v>
      </c>
      <c r="D63" s="52">
        <f t="shared" si="15"/>
        <v>0</v>
      </c>
      <c r="E63" s="52">
        <f t="shared" si="15"/>
        <v>7000000</v>
      </c>
      <c r="F63" s="52">
        <f t="shared" si="15"/>
        <v>5000000</v>
      </c>
      <c r="G63" s="52">
        <f t="shared" si="15"/>
        <v>5000000</v>
      </c>
      <c r="H63" s="52">
        <f t="shared" si="15"/>
        <v>2000000</v>
      </c>
    </row>
    <row r="64" spans="1:8" x14ac:dyDescent="0.2">
      <c r="A64" s="36"/>
      <c r="B64" s="46" t="s">
        <v>102</v>
      </c>
      <c r="C64" s="53">
        <v>0</v>
      </c>
      <c r="D64" s="53">
        <v>0</v>
      </c>
      <c r="E64" s="53">
        <f t="shared" ref="E64:E71" si="16">C64+D64</f>
        <v>0</v>
      </c>
      <c r="F64" s="53">
        <f>SUM([1]COG!$G$63)</f>
        <v>0</v>
      </c>
      <c r="G64" s="53">
        <f>SUM([1]COG!$H$63)</f>
        <v>0</v>
      </c>
      <c r="H64" s="53">
        <f t="shared" si="3"/>
        <v>0</v>
      </c>
    </row>
    <row r="65" spans="1:8" x14ac:dyDescent="0.2">
      <c r="A65" s="36"/>
      <c r="B65" s="46" t="s">
        <v>103</v>
      </c>
      <c r="C65" s="53">
        <v>0</v>
      </c>
      <c r="D65" s="53">
        <v>0</v>
      </c>
      <c r="E65" s="53">
        <f t="shared" si="16"/>
        <v>0</v>
      </c>
      <c r="F65" s="53">
        <f>SUM([1]COG!$G$64)</f>
        <v>0</v>
      </c>
      <c r="G65" s="53">
        <f>SUM([1]COG!$H$64)</f>
        <v>0</v>
      </c>
      <c r="H65" s="53">
        <f t="shared" si="3"/>
        <v>0</v>
      </c>
    </row>
    <row r="66" spans="1:8" x14ac:dyDescent="0.2">
      <c r="A66" s="36"/>
      <c r="B66" s="46" t="s">
        <v>104</v>
      </c>
      <c r="C66" s="53">
        <v>0</v>
      </c>
      <c r="D66" s="53">
        <v>0</v>
      </c>
      <c r="E66" s="53">
        <f t="shared" si="16"/>
        <v>0</v>
      </c>
      <c r="F66" s="53">
        <f>SUM([1]COG!$G$65)</f>
        <v>0</v>
      </c>
      <c r="G66" s="53">
        <v>0</v>
      </c>
      <c r="H66" s="53">
        <f t="shared" si="3"/>
        <v>0</v>
      </c>
    </row>
    <row r="67" spans="1:8" x14ac:dyDescent="0.2">
      <c r="A67" s="36"/>
      <c r="B67" s="46" t="s">
        <v>105</v>
      </c>
      <c r="C67" s="53">
        <v>0</v>
      </c>
      <c r="D67" s="53">
        <v>0</v>
      </c>
      <c r="E67" s="53">
        <f t="shared" si="16"/>
        <v>0</v>
      </c>
      <c r="F67" s="53">
        <f>SUM([1]COG!$G$66)</f>
        <v>0</v>
      </c>
      <c r="G67" s="53">
        <v>0</v>
      </c>
      <c r="H67" s="53">
        <f t="shared" si="3"/>
        <v>0</v>
      </c>
    </row>
    <row r="68" spans="1:8" x14ac:dyDescent="0.2">
      <c r="A68" s="36"/>
      <c r="B68" s="46" t="s">
        <v>106</v>
      </c>
      <c r="C68" s="53">
        <f>SUM([1]COG!$D$67)</f>
        <v>7000000</v>
      </c>
      <c r="D68" s="53">
        <v>0</v>
      </c>
      <c r="E68" s="53">
        <f t="shared" si="16"/>
        <v>7000000</v>
      </c>
      <c r="F68" s="53">
        <f>SUM([1]COG!$G$67)</f>
        <v>5000000</v>
      </c>
      <c r="G68" s="53">
        <f>SUM([1]COG!$H$67)</f>
        <v>5000000</v>
      </c>
      <c r="H68" s="53">
        <f t="shared" si="3"/>
        <v>2000000</v>
      </c>
    </row>
    <row r="69" spans="1:8" x14ac:dyDescent="0.2">
      <c r="A69" s="36"/>
      <c r="B69" s="46" t="s">
        <v>107</v>
      </c>
      <c r="C69" s="53">
        <v>0</v>
      </c>
      <c r="D69" s="53">
        <v>0</v>
      </c>
      <c r="E69" s="53">
        <f t="shared" si="16"/>
        <v>0</v>
      </c>
      <c r="F69" s="53">
        <f>SUM([1]COG!$G$68)</f>
        <v>0</v>
      </c>
      <c r="G69" s="53">
        <v>0</v>
      </c>
      <c r="H69" s="53">
        <f t="shared" si="3"/>
        <v>0</v>
      </c>
    </row>
    <row r="70" spans="1:8" x14ac:dyDescent="0.2">
      <c r="A70" s="36"/>
      <c r="B70" s="46" t="s">
        <v>108</v>
      </c>
      <c r="C70" s="53">
        <v>0</v>
      </c>
      <c r="D70" s="53">
        <v>0</v>
      </c>
      <c r="E70" s="53">
        <f t="shared" si="16"/>
        <v>0</v>
      </c>
      <c r="F70" s="53">
        <f>SUM([1]COG!$G$69)</f>
        <v>0</v>
      </c>
      <c r="G70" s="53">
        <v>0</v>
      </c>
      <c r="H70" s="53">
        <f t="shared" si="3"/>
        <v>0</v>
      </c>
    </row>
    <row r="71" spans="1:8" ht="12" customHeight="1" x14ac:dyDescent="0.2">
      <c r="A71" s="36"/>
      <c r="B71" s="46" t="s">
        <v>109</v>
      </c>
      <c r="C71" s="53">
        <v>0</v>
      </c>
      <c r="D71" s="53">
        <v>0</v>
      </c>
      <c r="E71" s="53">
        <f t="shared" si="16"/>
        <v>0</v>
      </c>
      <c r="F71" s="53">
        <f>SUM([1]COG!$G$70)</f>
        <v>0</v>
      </c>
      <c r="G71" s="53">
        <v>0</v>
      </c>
      <c r="H71" s="53">
        <f t="shared" si="3"/>
        <v>0</v>
      </c>
    </row>
    <row r="72" spans="1:8" x14ac:dyDescent="0.2">
      <c r="A72" s="151" t="s">
        <v>110</v>
      </c>
      <c r="B72" s="152"/>
      <c r="C72" s="52">
        <v>0</v>
      </c>
      <c r="D72" s="52">
        <v>0</v>
      </c>
      <c r="E72" s="52">
        <v>0</v>
      </c>
      <c r="F72" s="52">
        <v>0</v>
      </c>
      <c r="G72" s="52">
        <v>0</v>
      </c>
      <c r="H72" s="52">
        <v>0</v>
      </c>
    </row>
    <row r="73" spans="1:8" x14ac:dyDescent="0.2">
      <c r="A73" s="36"/>
      <c r="B73" s="46" t="s">
        <v>111</v>
      </c>
      <c r="C73" s="53">
        <v>0</v>
      </c>
      <c r="D73" s="53">
        <v>0</v>
      </c>
      <c r="E73" s="53">
        <f t="shared" ref="E73" si="17">C73+D73</f>
        <v>0</v>
      </c>
      <c r="F73" s="53">
        <v>0</v>
      </c>
      <c r="G73" s="53">
        <v>0</v>
      </c>
      <c r="H73" s="53">
        <f t="shared" si="3"/>
        <v>0</v>
      </c>
    </row>
    <row r="74" spans="1:8" x14ac:dyDescent="0.2">
      <c r="A74" s="36"/>
      <c r="B74" s="46" t="s">
        <v>112</v>
      </c>
      <c r="C74" s="53">
        <v>0</v>
      </c>
      <c r="D74" s="53">
        <v>0</v>
      </c>
      <c r="E74" s="53">
        <f>C74+D74</f>
        <v>0</v>
      </c>
      <c r="F74" s="53">
        <v>0</v>
      </c>
      <c r="G74" s="53">
        <v>0</v>
      </c>
      <c r="H74" s="53">
        <f t="shared" si="3"/>
        <v>0</v>
      </c>
    </row>
    <row r="75" spans="1:8" ht="12" customHeight="1" x14ac:dyDescent="0.2">
      <c r="A75" s="36"/>
      <c r="B75" s="46" t="s">
        <v>113</v>
      </c>
      <c r="C75" s="53">
        <v>0</v>
      </c>
      <c r="D75" s="53">
        <v>0</v>
      </c>
      <c r="E75" s="53">
        <f>C75+D75</f>
        <v>0</v>
      </c>
      <c r="F75" s="53">
        <v>0</v>
      </c>
      <c r="G75" s="53">
        <v>0</v>
      </c>
      <c r="H75" s="53">
        <f t="shared" si="3"/>
        <v>0</v>
      </c>
    </row>
    <row r="76" spans="1:8" x14ac:dyDescent="0.2">
      <c r="A76" s="151" t="s">
        <v>114</v>
      </c>
      <c r="B76" s="152"/>
      <c r="C76" s="52">
        <v>0</v>
      </c>
      <c r="D76" s="52">
        <f t="shared" ref="D76:H76" si="18">SUM(D77:D83)</f>
        <v>0</v>
      </c>
      <c r="E76" s="52">
        <f t="shared" si="18"/>
        <v>0</v>
      </c>
      <c r="F76" s="52">
        <f t="shared" si="18"/>
        <v>0</v>
      </c>
      <c r="G76" s="52">
        <f t="shared" si="18"/>
        <v>0</v>
      </c>
      <c r="H76" s="52">
        <f t="shared" si="18"/>
        <v>0</v>
      </c>
    </row>
    <row r="77" spans="1:8" x14ac:dyDescent="0.2">
      <c r="A77" s="36"/>
      <c r="B77" s="46" t="s">
        <v>115</v>
      </c>
      <c r="C77" s="53">
        <v>0</v>
      </c>
      <c r="D77" s="53">
        <v>0</v>
      </c>
      <c r="E77" s="53">
        <f t="shared" ref="E77:E83" si="19">C77+D77</f>
        <v>0</v>
      </c>
      <c r="F77" s="53">
        <v>0</v>
      </c>
      <c r="G77" s="53">
        <v>0</v>
      </c>
      <c r="H77" s="53">
        <f t="shared" ref="H77:H83" si="20">E77-F77</f>
        <v>0</v>
      </c>
    </row>
    <row r="78" spans="1:8" x14ac:dyDescent="0.2">
      <c r="A78" s="36"/>
      <c r="B78" s="46" t="s">
        <v>116</v>
      </c>
      <c r="C78" s="53">
        <v>0</v>
      </c>
      <c r="D78" s="53">
        <v>0</v>
      </c>
      <c r="E78" s="53">
        <f t="shared" si="19"/>
        <v>0</v>
      </c>
      <c r="F78" s="53">
        <v>0</v>
      </c>
      <c r="G78" s="53">
        <v>0</v>
      </c>
      <c r="H78" s="53">
        <f t="shared" si="20"/>
        <v>0</v>
      </c>
    </row>
    <row r="79" spans="1:8" x14ac:dyDescent="0.2">
      <c r="A79" s="36"/>
      <c r="B79" s="46" t="s">
        <v>117</v>
      </c>
      <c r="C79" s="53">
        <v>0</v>
      </c>
      <c r="D79" s="53">
        <v>0</v>
      </c>
      <c r="E79" s="53">
        <f t="shared" si="19"/>
        <v>0</v>
      </c>
      <c r="F79" s="53">
        <v>0</v>
      </c>
      <c r="G79" s="53">
        <v>0</v>
      </c>
      <c r="H79" s="53">
        <f t="shared" si="20"/>
        <v>0</v>
      </c>
    </row>
    <row r="80" spans="1:8" x14ac:dyDescent="0.2">
      <c r="A80" s="36"/>
      <c r="B80" s="46" t="s">
        <v>118</v>
      </c>
      <c r="C80" s="53">
        <v>0</v>
      </c>
      <c r="D80" s="53">
        <v>0</v>
      </c>
      <c r="E80" s="53">
        <f t="shared" si="19"/>
        <v>0</v>
      </c>
      <c r="F80" s="53">
        <v>0</v>
      </c>
      <c r="G80" s="53">
        <v>0</v>
      </c>
      <c r="H80" s="53">
        <f t="shared" si="20"/>
        <v>0</v>
      </c>
    </row>
    <row r="81" spans="1:8" x14ac:dyDescent="0.2">
      <c r="A81" s="36"/>
      <c r="B81" s="46" t="s">
        <v>119</v>
      </c>
      <c r="C81" s="53">
        <v>0</v>
      </c>
      <c r="D81" s="53">
        <v>0</v>
      </c>
      <c r="E81" s="53">
        <f t="shared" si="19"/>
        <v>0</v>
      </c>
      <c r="F81" s="53">
        <v>0</v>
      </c>
      <c r="G81" s="53">
        <v>0</v>
      </c>
      <c r="H81" s="53">
        <f t="shared" si="20"/>
        <v>0</v>
      </c>
    </row>
    <row r="82" spans="1:8" x14ac:dyDescent="0.2">
      <c r="A82" s="36"/>
      <c r="B82" s="46" t="s">
        <v>120</v>
      </c>
      <c r="C82" s="53">
        <v>0</v>
      </c>
      <c r="D82" s="53">
        <v>0</v>
      </c>
      <c r="E82" s="53">
        <f t="shared" si="19"/>
        <v>0</v>
      </c>
      <c r="F82" s="53">
        <v>0</v>
      </c>
      <c r="G82" s="53">
        <v>0</v>
      </c>
      <c r="H82" s="53">
        <f t="shared" si="20"/>
        <v>0</v>
      </c>
    </row>
    <row r="83" spans="1:8" x14ac:dyDescent="0.2">
      <c r="A83" s="36"/>
      <c r="B83" s="46" t="s">
        <v>121</v>
      </c>
      <c r="C83" s="53">
        <v>0</v>
      </c>
      <c r="D83" s="53">
        <v>0</v>
      </c>
      <c r="E83" s="53">
        <f t="shared" si="19"/>
        <v>0</v>
      </c>
      <c r="F83" s="53">
        <v>0</v>
      </c>
      <c r="G83" s="53">
        <v>0</v>
      </c>
      <c r="H83" s="53">
        <f t="shared" si="20"/>
        <v>0</v>
      </c>
    </row>
    <row r="84" spans="1:8" ht="12.75" thickBot="1" x14ac:dyDescent="0.25">
      <c r="A84" s="167"/>
      <c r="B84" s="168"/>
      <c r="C84" s="44"/>
      <c r="D84" s="44"/>
      <c r="E84" s="44"/>
      <c r="F84" s="44"/>
      <c r="G84" s="44"/>
      <c r="H84" s="44"/>
    </row>
    <row r="85" spans="1:8" ht="12.75" thickBot="1" x14ac:dyDescent="0.25">
      <c r="A85" s="47"/>
    </row>
    <row r="86" spans="1:8" x14ac:dyDescent="0.2">
      <c r="A86" s="165"/>
      <c r="B86" s="166"/>
      <c r="C86" s="171">
        <v>0</v>
      </c>
      <c r="D86" s="171">
        <v>0</v>
      </c>
      <c r="E86" s="171">
        <v>0</v>
      </c>
      <c r="F86" s="171">
        <v>0</v>
      </c>
      <c r="G86" s="171">
        <v>0</v>
      </c>
      <c r="H86" s="171">
        <v>0</v>
      </c>
    </row>
    <row r="87" spans="1:8" x14ac:dyDescent="0.2">
      <c r="A87" s="151" t="s">
        <v>122</v>
      </c>
      <c r="B87" s="152"/>
      <c r="C87" s="172"/>
      <c r="D87" s="172"/>
      <c r="E87" s="172"/>
      <c r="F87" s="172"/>
      <c r="G87" s="172"/>
      <c r="H87" s="172"/>
    </row>
    <row r="88" spans="1:8" x14ac:dyDescent="0.2">
      <c r="A88" s="169" t="s">
        <v>49</v>
      </c>
      <c r="B88" s="170"/>
      <c r="C88" s="87">
        <v>0</v>
      </c>
      <c r="D88" s="88">
        <v>0</v>
      </c>
      <c r="E88" s="88">
        <v>0</v>
      </c>
      <c r="F88" s="88">
        <v>0</v>
      </c>
      <c r="G88" s="88">
        <v>0</v>
      </c>
      <c r="H88" s="88">
        <v>0</v>
      </c>
    </row>
    <row r="89" spans="1:8" x14ac:dyDescent="0.2">
      <c r="A89" s="36"/>
      <c r="B89" s="46" t="s">
        <v>50</v>
      </c>
      <c r="C89" s="87">
        <v>0</v>
      </c>
      <c r="D89" s="88">
        <v>0</v>
      </c>
      <c r="E89" s="88">
        <v>0</v>
      </c>
      <c r="F89" s="88">
        <v>0</v>
      </c>
      <c r="G89" s="88">
        <v>0</v>
      </c>
      <c r="H89" s="88">
        <v>0</v>
      </c>
    </row>
    <row r="90" spans="1:8" x14ac:dyDescent="0.2">
      <c r="A90" s="36"/>
      <c r="B90" s="46" t="s">
        <v>51</v>
      </c>
      <c r="C90" s="87">
        <v>0</v>
      </c>
      <c r="D90" s="88">
        <v>0</v>
      </c>
      <c r="E90" s="88">
        <v>0</v>
      </c>
      <c r="F90" s="88">
        <v>0</v>
      </c>
      <c r="G90" s="88">
        <v>0</v>
      </c>
      <c r="H90" s="88">
        <v>0</v>
      </c>
    </row>
    <row r="91" spans="1:8" x14ac:dyDescent="0.2">
      <c r="A91" s="36"/>
      <c r="B91" s="46" t="s">
        <v>52</v>
      </c>
      <c r="C91" s="87">
        <v>0</v>
      </c>
      <c r="D91" s="88">
        <v>0</v>
      </c>
      <c r="E91" s="88">
        <v>0</v>
      </c>
      <c r="F91" s="88">
        <v>0</v>
      </c>
      <c r="G91" s="88">
        <v>0</v>
      </c>
      <c r="H91" s="88">
        <v>0</v>
      </c>
    </row>
    <row r="92" spans="1:8" x14ac:dyDescent="0.2">
      <c r="A92" s="36"/>
      <c r="B92" s="46" t="s">
        <v>53</v>
      </c>
      <c r="C92" s="87">
        <v>0</v>
      </c>
      <c r="D92" s="88">
        <v>0</v>
      </c>
      <c r="E92" s="88">
        <v>0</v>
      </c>
      <c r="F92" s="88">
        <v>0</v>
      </c>
      <c r="G92" s="88">
        <v>0</v>
      </c>
      <c r="H92" s="88">
        <v>0</v>
      </c>
    </row>
    <row r="93" spans="1:8" x14ac:dyDescent="0.2">
      <c r="A93" s="36"/>
      <c r="B93" s="46" t="s">
        <v>54</v>
      </c>
      <c r="C93" s="87">
        <v>0</v>
      </c>
      <c r="D93" s="88">
        <v>0</v>
      </c>
      <c r="E93" s="88">
        <v>0</v>
      </c>
      <c r="F93" s="88">
        <v>0</v>
      </c>
      <c r="G93" s="88">
        <v>0</v>
      </c>
      <c r="H93" s="88">
        <v>0</v>
      </c>
    </row>
    <row r="94" spans="1:8" x14ac:dyDescent="0.2">
      <c r="A94" s="36"/>
      <c r="B94" s="46" t="s">
        <v>55</v>
      </c>
      <c r="C94" s="87">
        <v>0</v>
      </c>
      <c r="D94" s="88">
        <v>0</v>
      </c>
      <c r="E94" s="88">
        <v>0</v>
      </c>
      <c r="F94" s="88">
        <v>0</v>
      </c>
      <c r="G94" s="88">
        <v>0</v>
      </c>
      <c r="H94" s="88">
        <v>0</v>
      </c>
    </row>
    <row r="95" spans="1:8" x14ac:dyDescent="0.2">
      <c r="A95" s="36"/>
      <c r="B95" s="46" t="s">
        <v>56</v>
      </c>
      <c r="C95" s="87">
        <v>0</v>
      </c>
      <c r="D95" s="88">
        <v>0</v>
      </c>
      <c r="E95" s="88">
        <v>0</v>
      </c>
      <c r="F95" s="88">
        <v>0</v>
      </c>
      <c r="G95" s="88">
        <v>0</v>
      </c>
      <c r="H95" s="88">
        <v>0</v>
      </c>
    </row>
    <row r="96" spans="1:8" x14ac:dyDescent="0.2">
      <c r="A96" s="169" t="s">
        <v>57</v>
      </c>
      <c r="B96" s="170"/>
      <c r="C96" s="87">
        <v>0</v>
      </c>
      <c r="D96" s="88">
        <v>0</v>
      </c>
      <c r="E96" s="88">
        <v>0</v>
      </c>
      <c r="F96" s="88">
        <v>0</v>
      </c>
      <c r="G96" s="88">
        <v>0</v>
      </c>
      <c r="H96" s="88">
        <v>0</v>
      </c>
    </row>
    <row r="97" spans="1:8" x14ac:dyDescent="0.2">
      <c r="A97" s="36"/>
      <c r="B97" s="46" t="s">
        <v>58</v>
      </c>
      <c r="C97" s="87">
        <v>0</v>
      </c>
      <c r="D97" s="88">
        <v>0</v>
      </c>
      <c r="E97" s="88">
        <v>0</v>
      </c>
      <c r="F97" s="88">
        <v>0</v>
      </c>
      <c r="G97" s="88">
        <v>0</v>
      </c>
      <c r="H97" s="88">
        <v>0</v>
      </c>
    </row>
    <row r="98" spans="1:8" x14ac:dyDescent="0.2">
      <c r="A98" s="36"/>
      <c r="B98" s="46" t="s">
        <v>59</v>
      </c>
      <c r="C98" s="87">
        <v>0</v>
      </c>
      <c r="D98" s="88">
        <v>0</v>
      </c>
      <c r="E98" s="88">
        <v>0</v>
      </c>
      <c r="F98" s="88">
        <v>0</v>
      </c>
      <c r="G98" s="88">
        <v>0</v>
      </c>
      <c r="H98" s="88">
        <v>0</v>
      </c>
    </row>
    <row r="99" spans="1:8" x14ac:dyDescent="0.2">
      <c r="A99" s="36"/>
      <c r="B99" s="46" t="s">
        <v>60</v>
      </c>
      <c r="C99" s="87">
        <v>0</v>
      </c>
      <c r="D99" s="88">
        <v>0</v>
      </c>
      <c r="E99" s="88">
        <v>0</v>
      </c>
      <c r="F99" s="88">
        <v>0</v>
      </c>
      <c r="G99" s="88">
        <v>0</v>
      </c>
      <c r="H99" s="88">
        <v>0</v>
      </c>
    </row>
    <row r="100" spans="1:8" x14ac:dyDescent="0.2">
      <c r="A100" s="36"/>
      <c r="B100" s="46" t="s">
        <v>61</v>
      </c>
      <c r="C100" s="87">
        <v>0</v>
      </c>
      <c r="D100" s="88">
        <v>0</v>
      </c>
      <c r="E100" s="88">
        <v>0</v>
      </c>
      <c r="F100" s="88">
        <v>0</v>
      </c>
      <c r="G100" s="88">
        <v>0</v>
      </c>
      <c r="H100" s="88">
        <v>0</v>
      </c>
    </row>
    <row r="101" spans="1:8" x14ac:dyDescent="0.2">
      <c r="A101" s="36"/>
      <c r="B101" s="46" t="s">
        <v>62</v>
      </c>
      <c r="C101" s="87">
        <v>0</v>
      </c>
      <c r="D101" s="88">
        <v>0</v>
      </c>
      <c r="E101" s="88">
        <v>0</v>
      </c>
      <c r="F101" s="88">
        <v>0</v>
      </c>
      <c r="G101" s="88">
        <v>0</v>
      </c>
      <c r="H101" s="88">
        <v>0</v>
      </c>
    </row>
    <row r="102" spans="1:8" x14ac:dyDescent="0.2">
      <c r="A102" s="36"/>
      <c r="B102" s="46" t="s">
        <v>63</v>
      </c>
      <c r="C102" s="87">
        <v>0</v>
      </c>
      <c r="D102" s="88">
        <v>0</v>
      </c>
      <c r="E102" s="88">
        <v>0</v>
      </c>
      <c r="F102" s="88">
        <v>0</v>
      </c>
      <c r="G102" s="88">
        <v>0</v>
      </c>
      <c r="H102" s="88">
        <v>0</v>
      </c>
    </row>
    <row r="103" spans="1:8" x14ac:dyDescent="0.2">
      <c r="A103" s="36"/>
      <c r="B103" s="46" t="s">
        <v>64</v>
      </c>
      <c r="C103" s="87">
        <v>0</v>
      </c>
      <c r="D103" s="88">
        <v>0</v>
      </c>
      <c r="E103" s="88">
        <v>0</v>
      </c>
      <c r="F103" s="88">
        <v>0</v>
      </c>
      <c r="G103" s="88">
        <v>0</v>
      </c>
      <c r="H103" s="88">
        <v>0</v>
      </c>
    </row>
    <row r="104" spans="1:8" x14ac:dyDescent="0.2">
      <c r="A104" s="36"/>
      <c r="B104" s="46" t="s">
        <v>65</v>
      </c>
      <c r="C104" s="87">
        <v>0</v>
      </c>
      <c r="D104" s="88">
        <v>0</v>
      </c>
      <c r="E104" s="88">
        <v>0</v>
      </c>
      <c r="F104" s="88">
        <v>0</v>
      </c>
      <c r="G104" s="88">
        <v>0</v>
      </c>
      <c r="H104" s="88">
        <v>0</v>
      </c>
    </row>
    <row r="105" spans="1:8" x14ac:dyDescent="0.2">
      <c r="A105" s="36"/>
      <c r="B105" s="46" t="s">
        <v>66</v>
      </c>
      <c r="C105" s="87">
        <v>0</v>
      </c>
      <c r="D105" s="88">
        <v>0</v>
      </c>
      <c r="E105" s="88">
        <v>0</v>
      </c>
      <c r="F105" s="88">
        <v>0</v>
      </c>
      <c r="G105" s="88">
        <v>0</v>
      </c>
      <c r="H105" s="88">
        <v>0</v>
      </c>
    </row>
    <row r="106" spans="1:8" x14ac:dyDescent="0.2">
      <c r="A106" s="169" t="s">
        <v>67</v>
      </c>
      <c r="B106" s="170"/>
      <c r="C106" s="87">
        <v>0</v>
      </c>
      <c r="D106" s="88">
        <v>0</v>
      </c>
      <c r="E106" s="88">
        <v>0</v>
      </c>
      <c r="F106" s="88">
        <v>0</v>
      </c>
      <c r="G106" s="88">
        <v>0</v>
      </c>
      <c r="H106" s="88">
        <v>0</v>
      </c>
    </row>
    <row r="107" spans="1:8" x14ac:dyDescent="0.2">
      <c r="A107" s="36"/>
      <c r="B107" s="46" t="s">
        <v>68</v>
      </c>
      <c r="C107" s="87">
        <v>0</v>
      </c>
      <c r="D107" s="88">
        <v>0</v>
      </c>
      <c r="E107" s="88">
        <v>0</v>
      </c>
      <c r="F107" s="88">
        <v>0</v>
      </c>
      <c r="G107" s="88">
        <v>0</v>
      </c>
      <c r="H107" s="88">
        <v>0</v>
      </c>
    </row>
    <row r="108" spans="1:8" x14ac:dyDescent="0.2">
      <c r="A108" s="36"/>
      <c r="B108" s="46" t="s">
        <v>69</v>
      </c>
      <c r="C108" s="87">
        <v>0</v>
      </c>
      <c r="D108" s="88">
        <v>0</v>
      </c>
      <c r="E108" s="88">
        <v>0</v>
      </c>
      <c r="F108" s="88">
        <v>0</v>
      </c>
      <c r="G108" s="88">
        <v>0</v>
      </c>
      <c r="H108" s="88">
        <v>0</v>
      </c>
    </row>
    <row r="109" spans="1:8" x14ac:dyDescent="0.2">
      <c r="A109" s="36"/>
      <c r="B109" s="46" t="s">
        <v>70</v>
      </c>
      <c r="C109" s="87">
        <v>0</v>
      </c>
      <c r="D109" s="88">
        <v>0</v>
      </c>
      <c r="E109" s="88">
        <v>0</v>
      </c>
      <c r="F109" s="88">
        <v>0</v>
      </c>
      <c r="G109" s="88">
        <v>0</v>
      </c>
      <c r="H109" s="88">
        <v>0</v>
      </c>
    </row>
    <row r="110" spans="1:8" x14ac:dyDescent="0.2">
      <c r="A110" s="36"/>
      <c r="B110" s="46" t="s">
        <v>71</v>
      </c>
      <c r="C110" s="87">
        <v>0</v>
      </c>
      <c r="D110" s="88">
        <v>0</v>
      </c>
      <c r="E110" s="88">
        <v>0</v>
      </c>
      <c r="F110" s="88">
        <v>0</v>
      </c>
      <c r="G110" s="88">
        <v>0</v>
      </c>
      <c r="H110" s="88">
        <v>0</v>
      </c>
    </row>
    <row r="111" spans="1:8" x14ac:dyDescent="0.2">
      <c r="A111" s="36"/>
      <c r="B111" s="46" t="s">
        <v>72</v>
      </c>
      <c r="C111" s="87">
        <v>0</v>
      </c>
      <c r="D111" s="88">
        <v>0</v>
      </c>
      <c r="E111" s="88">
        <v>0</v>
      </c>
      <c r="F111" s="88">
        <v>0</v>
      </c>
      <c r="G111" s="88">
        <v>0</v>
      </c>
      <c r="H111" s="88">
        <v>0</v>
      </c>
    </row>
    <row r="112" spans="1:8" x14ac:dyDescent="0.2">
      <c r="A112" s="36"/>
      <c r="B112" s="46" t="s">
        <v>73</v>
      </c>
      <c r="C112" s="87">
        <v>0</v>
      </c>
      <c r="D112" s="88">
        <v>0</v>
      </c>
      <c r="E112" s="88">
        <v>0</v>
      </c>
      <c r="F112" s="88">
        <v>0</v>
      </c>
      <c r="G112" s="88">
        <v>0</v>
      </c>
      <c r="H112" s="88">
        <v>0</v>
      </c>
    </row>
    <row r="113" spans="1:8" x14ac:dyDescent="0.2">
      <c r="A113" s="36"/>
      <c r="B113" s="46" t="s">
        <v>74</v>
      </c>
      <c r="C113" s="87">
        <v>0</v>
      </c>
      <c r="D113" s="88">
        <v>0</v>
      </c>
      <c r="E113" s="88">
        <v>0</v>
      </c>
      <c r="F113" s="88">
        <v>0</v>
      </c>
      <c r="G113" s="88">
        <v>0</v>
      </c>
      <c r="H113" s="88">
        <v>0</v>
      </c>
    </row>
    <row r="114" spans="1:8" x14ac:dyDescent="0.2">
      <c r="A114" s="36"/>
      <c r="B114" s="46" t="s">
        <v>75</v>
      </c>
      <c r="C114" s="87">
        <v>0</v>
      </c>
      <c r="D114" s="88">
        <v>0</v>
      </c>
      <c r="E114" s="88">
        <v>0</v>
      </c>
      <c r="F114" s="88">
        <v>0</v>
      </c>
      <c r="G114" s="88">
        <v>0</v>
      </c>
      <c r="H114" s="88">
        <v>0</v>
      </c>
    </row>
    <row r="115" spans="1:8" x14ac:dyDescent="0.2">
      <c r="A115" s="36"/>
      <c r="B115" s="46" t="s">
        <v>76</v>
      </c>
      <c r="C115" s="87">
        <v>0</v>
      </c>
      <c r="D115" s="88">
        <v>0</v>
      </c>
      <c r="E115" s="88">
        <v>0</v>
      </c>
      <c r="F115" s="88">
        <v>0</v>
      </c>
      <c r="G115" s="88">
        <v>0</v>
      </c>
      <c r="H115" s="88">
        <v>0</v>
      </c>
    </row>
    <row r="116" spans="1:8" x14ac:dyDescent="0.2">
      <c r="A116" s="169" t="s">
        <v>77</v>
      </c>
      <c r="B116" s="170"/>
      <c r="C116" s="87">
        <v>0</v>
      </c>
      <c r="D116" s="88">
        <v>0</v>
      </c>
      <c r="E116" s="88">
        <v>0</v>
      </c>
      <c r="F116" s="88">
        <v>0</v>
      </c>
      <c r="G116" s="88">
        <v>0</v>
      </c>
      <c r="H116" s="88">
        <v>0</v>
      </c>
    </row>
    <row r="117" spans="1:8" x14ac:dyDescent="0.2">
      <c r="A117" s="36"/>
      <c r="B117" s="46" t="s">
        <v>78</v>
      </c>
      <c r="C117" s="87">
        <v>0</v>
      </c>
      <c r="D117" s="88">
        <v>0</v>
      </c>
      <c r="E117" s="88">
        <v>0</v>
      </c>
      <c r="F117" s="88">
        <v>0</v>
      </c>
      <c r="G117" s="88">
        <v>0</v>
      </c>
      <c r="H117" s="88">
        <v>0</v>
      </c>
    </row>
    <row r="118" spans="1:8" x14ac:dyDescent="0.2">
      <c r="A118" s="36"/>
      <c r="B118" s="46" t="s">
        <v>79</v>
      </c>
      <c r="C118" s="87">
        <v>0</v>
      </c>
      <c r="D118" s="88">
        <v>0</v>
      </c>
      <c r="E118" s="88">
        <v>0</v>
      </c>
      <c r="F118" s="88">
        <v>0</v>
      </c>
      <c r="G118" s="88">
        <v>0</v>
      </c>
      <c r="H118" s="88">
        <v>0</v>
      </c>
    </row>
    <row r="119" spans="1:8" x14ac:dyDescent="0.2">
      <c r="A119" s="36"/>
      <c r="B119" s="46" t="s">
        <v>80</v>
      </c>
      <c r="C119" s="87">
        <v>0</v>
      </c>
      <c r="D119" s="88">
        <v>0</v>
      </c>
      <c r="E119" s="88">
        <v>0</v>
      </c>
      <c r="F119" s="88">
        <v>0</v>
      </c>
      <c r="G119" s="88">
        <v>0</v>
      </c>
      <c r="H119" s="88">
        <v>0</v>
      </c>
    </row>
    <row r="120" spans="1:8" x14ac:dyDescent="0.2">
      <c r="A120" s="36"/>
      <c r="B120" s="46" t="s">
        <v>81</v>
      </c>
      <c r="C120" s="87">
        <v>0</v>
      </c>
      <c r="D120" s="88">
        <v>0</v>
      </c>
      <c r="E120" s="88">
        <v>0</v>
      </c>
      <c r="F120" s="88">
        <v>0</v>
      </c>
      <c r="G120" s="88">
        <v>0</v>
      </c>
      <c r="H120" s="88">
        <v>0</v>
      </c>
    </row>
    <row r="121" spans="1:8" x14ac:dyDescent="0.2">
      <c r="A121" s="36"/>
      <c r="B121" s="46" t="s">
        <v>82</v>
      </c>
      <c r="C121" s="87">
        <v>0</v>
      </c>
      <c r="D121" s="88">
        <v>0</v>
      </c>
      <c r="E121" s="88">
        <v>0</v>
      </c>
      <c r="F121" s="88">
        <v>0</v>
      </c>
      <c r="G121" s="88">
        <v>0</v>
      </c>
      <c r="H121" s="88">
        <v>0</v>
      </c>
    </row>
    <row r="122" spans="1:8" x14ac:dyDescent="0.2">
      <c r="A122" s="36"/>
      <c r="B122" s="46" t="s">
        <v>83</v>
      </c>
      <c r="C122" s="87">
        <v>0</v>
      </c>
      <c r="D122" s="88">
        <v>0</v>
      </c>
      <c r="E122" s="88">
        <v>0</v>
      </c>
      <c r="F122" s="88">
        <v>0</v>
      </c>
      <c r="G122" s="88">
        <v>0</v>
      </c>
      <c r="H122" s="88">
        <v>0</v>
      </c>
    </row>
    <row r="123" spans="1:8" x14ac:dyDescent="0.2">
      <c r="A123" s="36"/>
      <c r="B123" s="46" t="s">
        <v>84</v>
      </c>
      <c r="C123" s="87">
        <v>0</v>
      </c>
      <c r="D123" s="88">
        <v>0</v>
      </c>
      <c r="E123" s="88">
        <v>0</v>
      </c>
      <c r="F123" s="88">
        <v>0</v>
      </c>
      <c r="G123" s="88">
        <v>0</v>
      </c>
      <c r="H123" s="88">
        <v>0</v>
      </c>
    </row>
    <row r="124" spans="1:8" x14ac:dyDescent="0.2">
      <c r="A124" s="36"/>
      <c r="B124" s="46" t="s">
        <v>85</v>
      </c>
      <c r="C124" s="87">
        <v>0</v>
      </c>
      <c r="D124" s="88">
        <v>0</v>
      </c>
      <c r="E124" s="88">
        <v>0</v>
      </c>
      <c r="F124" s="88">
        <v>0</v>
      </c>
      <c r="G124" s="88">
        <v>0</v>
      </c>
      <c r="H124" s="88">
        <v>0</v>
      </c>
    </row>
    <row r="125" spans="1:8" x14ac:dyDescent="0.2">
      <c r="A125" s="36"/>
      <c r="B125" s="46" t="s">
        <v>86</v>
      </c>
      <c r="C125" s="87">
        <v>0</v>
      </c>
      <c r="D125" s="88">
        <v>0</v>
      </c>
      <c r="E125" s="88">
        <v>0</v>
      </c>
      <c r="F125" s="88">
        <v>0</v>
      </c>
      <c r="G125" s="88">
        <v>0</v>
      </c>
      <c r="H125" s="88">
        <v>0</v>
      </c>
    </row>
    <row r="126" spans="1:8" x14ac:dyDescent="0.2">
      <c r="A126" s="169" t="s">
        <v>87</v>
      </c>
      <c r="B126" s="170"/>
      <c r="C126" s="87">
        <v>0</v>
      </c>
      <c r="D126" s="88">
        <v>0</v>
      </c>
      <c r="E126" s="88">
        <v>0</v>
      </c>
      <c r="F126" s="88">
        <v>0</v>
      </c>
      <c r="G126" s="88">
        <v>0</v>
      </c>
      <c r="H126" s="88">
        <v>0</v>
      </c>
    </row>
    <row r="127" spans="1:8" x14ac:dyDescent="0.2">
      <c r="A127" s="36"/>
      <c r="B127" s="46" t="s">
        <v>88</v>
      </c>
      <c r="C127" s="87">
        <v>0</v>
      </c>
      <c r="D127" s="88">
        <v>0</v>
      </c>
      <c r="E127" s="88">
        <v>0</v>
      </c>
      <c r="F127" s="88">
        <v>0</v>
      </c>
      <c r="G127" s="88">
        <v>0</v>
      </c>
      <c r="H127" s="88">
        <v>0</v>
      </c>
    </row>
    <row r="128" spans="1:8" x14ac:dyDescent="0.2">
      <c r="A128" s="36"/>
      <c r="B128" s="46" t="s">
        <v>89</v>
      </c>
      <c r="C128" s="87">
        <v>0</v>
      </c>
      <c r="D128" s="88">
        <v>0</v>
      </c>
      <c r="E128" s="88">
        <v>0</v>
      </c>
      <c r="F128" s="88">
        <v>0</v>
      </c>
      <c r="G128" s="88">
        <v>0</v>
      </c>
      <c r="H128" s="88">
        <v>0</v>
      </c>
    </row>
    <row r="129" spans="1:8" x14ac:dyDescent="0.2">
      <c r="A129" s="36"/>
      <c r="B129" s="46" t="s">
        <v>90</v>
      </c>
      <c r="C129" s="87">
        <v>0</v>
      </c>
      <c r="D129" s="88">
        <v>0</v>
      </c>
      <c r="E129" s="88">
        <v>0</v>
      </c>
      <c r="F129" s="88">
        <v>0</v>
      </c>
      <c r="G129" s="88">
        <v>0</v>
      </c>
      <c r="H129" s="88">
        <v>0</v>
      </c>
    </row>
    <row r="130" spans="1:8" x14ac:dyDescent="0.2">
      <c r="A130" s="36"/>
      <c r="B130" s="46" t="s">
        <v>91</v>
      </c>
      <c r="C130" s="87">
        <v>0</v>
      </c>
      <c r="D130" s="88">
        <v>0</v>
      </c>
      <c r="E130" s="88">
        <v>0</v>
      </c>
      <c r="F130" s="88">
        <v>0</v>
      </c>
      <c r="G130" s="88">
        <v>0</v>
      </c>
      <c r="H130" s="88">
        <v>0</v>
      </c>
    </row>
    <row r="131" spans="1:8" x14ac:dyDescent="0.2">
      <c r="A131" s="36"/>
      <c r="B131" s="46" t="s">
        <v>92</v>
      </c>
      <c r="C131" s="87">
        <v>0</v>
      </c>
      <c r="D131" s="88">
        <v>0</v>
      </c>
      <c r="E131" s="88">
        <v>0</v>
      </c>
      <c r="F131" s="88">
        <v>0</v>
      </c>
      <c r="G131" s="88">
        <v>0</v>
      </c>
      <c r="H131" s="88">
        <v>0</v>
      </c>
    </row>
    <row r="132" spans="1:8" x14ac:dyDescent="0.2">
      <c r="A132" s="36"/>
      <c r="B132" s="46" t="s">
        <v>93</v>
      </c>
      <c r="C132" s="87">
        <v>0</v>
      </c>
      <c r="D132" s="88">
        <v>0</v>
      </c>
      <c r="E132" s="88">
        <v>0</v>
      </c>
      <c r="F132" s="88">
        <v>0</v>
      </c>
      <c r="G132" s="88">
        <v>0</v>
      </c>
      <c r="H132" s="88">
        <v>0</v>
      </c>
    </row>
    <row r="133" spans="1:8" x14ac:dyDescent="0.2">
      <c r="A133" s="36"/>
      <c r="B133" s="46" t="s">
        <v>94</v>
      </c>
      <c r="C133" s="87">
        <v>0</v>
      </c>
      <c r="D133" s="88">
        <v>0</v>
      </c>
      <c r="E133" s="88">
        <v>0</v>
      </c>
      <c r="F133" s="88">
        <v>0</v>
      </c>
      <c r="G133" s="88">
        <v>0</v>
      </c>
      <c r="H133" s="88">
        <v>0</v>
      </c>
    </row>
    <row r="134" spans="1:8" x14ac:dyDescent="0.2">
      <c r="A134" s="36"/>
      <c r="B134" s="46" t="s">
        <v>95</v>
      </c>
      <c r="C134" s="87">
        <v>0</v>
      </c>
      <c r="D134" s="88">
        <v>0</v>
      </c>
      <c r="E134" s="88">
        <v>0</v>
      </c>
      <c r="F134" s="88">
        <v>0</v>
      </c>
      <c r="G134" s="88">
        <v>0</v>
      </c>
      <c r="H134" s="88">
        <v>0</v>
      </c>
    </row>
    <row r="135" spans="1:8" x14ac:dyDescent="0.2">
      <c r="A135" s="36"/>
      <c r="B135" s="46" t="s">
        <v>96</v>
      </c>
      <c r="C135" s="87">
        <v>0</v>
      </c>
      <c r="D135" s="88">
        <v>0</v>
      </c>
      <c r="E135" s="88">
        <v>0</v>
      </c>
      <c r="F135" s="88">
        <v>0</v>
      </c>
      <c r="G135" s="88">
        <v>0</v>
      </c>
      <c r="H135" s="88">
        <v>0</v>
      </c>
    </row>
    <row r="136" spans="1:8" x14ac:dyDescent="0.2">
      <c r="A136" s="169" t="s">
        <v>97</v>
      </c>
      <c r="B136" s="170"/>
      <c r="C136" s="87">
        <v>0</v>
      </c>
      <c r="D136" s="88">
        <v>0</v>
      </c>
      <c r="E136" s="88">
        <v>0</v>
      </c>
      <c r="F136" s="88">
        <v>0</v>
      </c>
      <c r="G136" s="88">
        <v>0</v>
      </c>
      <c r="H136" s="88">
        <v>0</v>
      </c>
    </row>
    <row r="137" spans="1:8" x14ac:dyDescent="0.2">
      <c r="A137" s="36"/>
      <c r="B137" s="46" t="s">
        <v>98</v>
      </c>
      <c r="C137" s="87">
        <v>0</v>
      </c>
      <c r="D137" s="88">
        <v>0</v>
      </c>
      <c r="E137" s="88">
        <v>0</v>
      </c>
      <c r="F137" s="88">
        <v>0</v>
      </c>
      <c r="G137" s="88">
        <v>0</v>
      </c>
      <c r="H137" s="88">
        <v>0</v>
      </c>
    </row>
    <row r="138" spans="1:8" x14ac:dyDescent="0.2">
      <c r="A138" s="36"/>
      <c r="B138" s="46" t="s">
        <v>99</v>
      </c>
      <c r="C138" s="87">
        <v>0</v>
      </c>
      <c r="D138" s="88">
        <v>0</v>
      </c>
      <c r="E138" s="88">
        <v>0</v>
      </c>
      <c r="F138" s="88">
        <v>0</v>
      </c>
      <c r="G138" s="88">
        <v>0</v>
      </c>
      <c r="H138" s="88">
        <v>0</v>
      </c>
    </row>
    <row r="139" spans="1:8" x14ac:dyDescent="0.2">
      <c r="A139" s="36"/>
      <c r="B139" s="46" t="s">
        <v>100</v>
      </c>
      <c r="C139" s="87">
        <v>0</v>
      </c>
      <c r="D139" s="88">
        <v>0</v>
      </c>
      <c r="E139" s="88">
        <v>0</v>
      </c>
      <c r="F139" s="88">
        <v>0</v>
      </c>
      <c r="G139" s="88">
        <v>0</v>
      </c>
      <c r="H139" s="88">
        <v>0</v>
      </c>
    </row>
    <row r="140" spans="1:8" x14ac:dyDescent="0.2">
      <c r="A140" s="169" t="s">
        <v>101</v>
      </c>
      <c r="B140" s="170"/>
      <c r="C140" s="87">
        <v>0</v>
      </c>
      <c r="D140" s="88">
        <v>0</v>
      </c>
      <c r="E140" s="88">
        <v>0</v>
      </c>
      <c r="F140" s="88">
        <v>0</v>
      </c>
      <c r="G140" s="88">
        <v>0</v>
      </c>
      <c r="H140" s="88">
        <v>0</v>
      </c>
    </row>
    <row r="141" spans="1:8" x14ac:dyDescent="0.2">
      <c r="A141" s="36"/>
      <c r="B141" s="46" t="s">
        <v>102</v>
      </c>
      <c r="C141" s="87">
        <v>0</v>
      </c>
      <c r="D141" s="88">
        <v>0</v>
      </c>
      <c r="E141" s="88">
        <v>0</v>
      </c>
      <c r="F141" s="88">
        <v>0</v>
      </c>
      <c r="G141" s="88">
        <v>0</v>
      </c>
      <c r="H141" s="88">
        <v>0</v>
      </c>
    </row>
    <row r="142" spans="1:8" x14ac:dyDescent="0.2">
      <c r="A142" s="36"/>
      <c r="B142" s="46" t="s">
        <v>103</v>
      </c>
      <c r="C142" s="87">
        <v>0</v>
      </c>
      <c r="D142" s="88">
        <v>0</v>
      </c>
      <c r="E142" s="88">
        <v>0</v>
      </c>
      <c r="F142" s="88">
        <v>0</v>
      </c>
      <c r="G142" s="88">
        <v>0</v>
      </c>
      <c r="H142" s="88">
        <v>0</v>
      </c>
    </row>
    <row r="143" spans="1:8" x14ac:dyDescent="0.2">
      <c r="A143" s="36"/>
      <c r="B143" s="46" t="s">
        <v>104</v>
      </c>
      <c r="C143" s="87">
        <v>0</v>
      </c>
      <c r="D143" s="88">
        <v>0</v>
      </c>
      <c r="E143" s="88">
        <v>0</v>
      </c>
      <c r="F143" s="88">
        <v>0</v>
      </c>
      <c r="G143" s="88">
        <v>0</v>
      </c>
      <c r="H143" s="88">
        <v>0</v>
      </c>
    </row>
    <row r="144" spans="1:8" x14ac:dyDescent="0.2">
      <c r="A144" s="36"/>
      <c r="B144" s="46" t="s">
        <v>105</v>
      </c>
      <c r="C144" s="87">
        <v>0</v>
      </c>
      <c r="D144" s="88">
        <v>0</v>
      </c>
      <c r="E144" s="88">
        <v>0</v>
      </c>
      <c r="F144" s="88">
        <v>0</v>
      </c>
      <c r="G144" s="88">
        <v>0</v>
      </c>
      <c r="H144" s="88">
        <v>0</v>
      </c>
    </row>
    <row r="145" spans="1:8" x14ac:dyDescent="0.2">
      <c r="A145" s="36"/>
      <c r="B145" s="46" t="s">
        <v>106</v>
      </c>
      <c r="C145" s="87">
        <v>0</v>
      </c>
      <c r="D145" s="88">
        <v>0</v>
      </c>
      <c r="E145" s="88">
        <v>0</v>
      </c>
      <c r="F145" s="88">
        <v>0</v>
      </c>
      <c r="G145" s="88">
        <v>0</v>
      </c>
      <c r="H145" s="88">
        <v>0</v>
      </c>
    </row>
    <row r="146" spans="1:8" x14ac:dyDescent="0.2">
      <c r="A146" s="36"/>
      <c r="B146" s="46" t="s">
        <v>107</v>
      </c>
      <c r="C146" s="87">
        <v>0</v>
      </c>
      <c r="D146" s="88">
        <v>0</v>
      </c>
      <c r="E146" s="88">
        <v>0</v>
      </c>
      <c r="F146" s="88">
        <v>0</v>
      </c>
      <c r="G146" s="88">
        <v>0</v>
      </c>
      <c r="H146" s="88">
        <v>0</v>
      </c>
    </row>
    <row r="147" spans="1:8" x14ac:dyDescent="0.2">
      <c r="A147" s="36"/>
      <c r="B147" s="46" t="s">
        <v>108</v>
      </c>
      <c r="C147" s="87">
        <v>0</v>
      </c>
      <c r="D147" s="88">
        <v>0</v>
      </c>
      <c r="E147" s="88">
        <v>0</v>
      </c>
      <c r="F147" s="88">
        <v>0</v>
      </c>
      <c r="G147" s="88">
        <v>0</v>
      </c>
      <c r="H147" s="88">
        <v>0</v>
      </c>
    </row>
    <row r="148" spans="1:8" x14ac:dyDescent="0.2">
      <c r="A148" s="36"/>
      <c r="B148" s="46" t="s">
        <v>109</v>
      </c>
      <c r="C148" s="87">
        <v>0</v>
      </c>
      <c r="D148" s="88">
        <v>0</v>
      </c>
      <c r="E148" s="88">
        <v>0</v>
      </c>
      <c r="F148" s="88">
        <v>0</v>
      </c>
      <c r="G148" s="88">
        <v>0</v>
      </c>
      <c r="H148" s="88">
        <v>0</v>
      </c>
    </row>
    <row r="149" spans="1:8" x14ac:dyDescent="0.2">
      <c r="A149" s="169" t="s">
        <v>110</v>
      </c>
      <c r="B149" s="170"/>
      <c r="C149" s="87">
        <v>0</v>
      </c>
      <c r="D149" s="88">
        <v>0</v>
      </c>
      <c r="E149" s="88">
        <v>0</v>
      </c>
      <c r="F149" s="88">
        <v>0</v>
      </c>
      <c r="G149" s="88">
        <v>0</v>
      </c>
      <c r="H149" s="88">
        <v>0</v>
      </c>
    </row>
    <row r="150" spans="1:8" x14ac:dyDescent="0.2">
      <c r="A150" s="36"/>
      <c r="B150" s="46" t="s">
        <v>111</v>
      </c>
      <c r="C150" s="87">
        <v>0</v>
      </c>
      <c r="D150" s="88">
        <v>0</v>
      </c>
      <c r="E150" s="88">
        <v>0</v>
      </c>
      <c r="F150" s="88">
        <v>0</v>
      </c>
      <c r="G150" s="88">
        <v>0</v>
      </c>
      <c r="H150" s="88">
        <v>0</v>
      </c>
    </row>
    <row r="151" spans="1:8" x14ac:dyDescent="0.2">
      <c r="A151" s="36"/>
      <c r="B151" s="46" t="s">
        <v>112</v>
      </c>
      <c r="C151" s="87">
        <v>0</v>
      </c>
      <c r="D151" s="88">
        <v>0</v>
      </c>
      <c r="E151" s="88">
        <v>0</v>
      </c>
      <c r="F151" s="88">
        <v>0</v>
      </c>
      <c r="G151" s="88">
        <v>0</v>
      </c>
      <c r="H151" s="88">
        <v>0</v>
      </c>
    </row>
    <row r="152" spans="1:8" x14ac:dyDescent="0.2">
      <c r="A152" s="36"/>
      <c r="B152" s="46" t="s">
        <v>113</v>
      </c>
      <c r="C152" s="87">
        <v>0</v>
      </c>
      <c r="D152" s="88">
        <v>0</v>
      </c>
      <c r="E152" s="88">
        <v>0</v>
      </c>
      <c r="F152" s="88">
        <v>0</v>
      </c>
      <c r="G152" s="88">
        <v>0</v>
      </c>
      <c r="H152" s="88">
        <v>0</v>
      </c>
    </row>
    <row r="153" spans="1:8" x14ac:dyDescent="0.2">
      <c r="A153" s="169" t="s">
        <v>114</v>
      </c>
      <c r="B153" s="170"/>
      <c r="C153" s="87">
        <v>0</v>
      </c>
      <c r="D153" s="88">
        <v>0</v>
      </c>
      <c r="E153" s="88">
        <v>0</v>
      </c>
      <c r="F153" s="88">
        <v>0</v>
      </c>
      <c r="G153" s="88">
        <v>0</v>
      </c>
      <c r="H153" s="88">
        <v>0</v>
      </c>
    </row>
    <row r="154" spans="1:8" x14ac:dyDescent="0.2">
      <c r="A154" s="36"/>
      <c r="B154" s="46" t="s">
        <v>115</v>
      </c>
      <c r="C154" s="87">
        <v>0</v>
      </c>
      <c r="D154" s="88">
        <v>0</v>
      </c>
      <c r="E154" s="88">
        <v>0</v>
      </c>
      <c r="F154" s="88">
        <v>0</v>
      </c>
      <c r="G154" s="88">
        <v>0</v>
      </c>
      <c r="H154" s="88">
        <v>0</v>
      </c>
    </row>
    <row r="155" spans="1:8" x14ac:dyDescent="0.2">
      <c r="A155" s="36"/>
      <c r="B155" s="46" t="s">
        <v>116</v>
      </c>
      <c r="C155" s="87">
        <v>0</v>
      </c>
      <c r="D155" s="88">
        <v>0</v>
      </c>
      <c r="E155" s="88">
        <v>0</v>
      </c>
      <c r="F155" s="88">
        <v>0</v>
      </c>
      <c r="G155" s="88">
        <v>0</v>
      </c>
      <c r="H155" s="88">
        <v>0</v>
      </c>
    </row>
    <row r="156" spans="1:8" x14ac:dyDescent="0.2">
      <c r="A156" s="36"/>
      <c r="B156" s="46" t="s">
        <v>117</v>
      </c>
      <c r="C156" s="87">
        <v>0</v>
      </c>
      <c r="D156" s="88">
        <v>0</v>
      </c>
      <c r="E156" s="88">
        <v>0</v>
      </c>
      <c r="F156" s="88">
        <v>0</v>
      </c>
      <c r="G156" s="88">
        <v>0</v>
      </c>
      <c r="H156" s="88">
        <v>0</v>
      </c>
    </row>
    <row r="157" spans="1:8" x14ac:dyDescent="0.2">
      <c r="A157" s="36"/>
      <c r="B157" s="46" t="s">
        <v>118</v>
      </c>
      <c r="C157" s="87">
        <v>0</v>
      </c>
      <c r="D157" s="88">
        <v>0</v>
      </c>
      <c r="E157" s="88">
        <v>0</v>
      </c>
      <c r="F157" s="88">
        <v>0</v>
      </c>
      <c r="G157" s="88">
        <v>0</v>
      </c>
      <c r="H157" s="88">
        <v>0</v>
      </c>
    </row>
    <row r="158" spans="1:8" x14ac:dyDescent="0.2">
      <c r="A158" s="36"/>
      <c r="B158" s="46" t="s">
        <v>119</v>
      </c>
      <c r="C158" s="87">
        <v>0</v>
      </c>
      <c r="D158" s="88">
        <v>0</v>
      </c>
      <c r="E158" s="88">
        <v>0</v>
      </c>
      <c r="F158" s="88">
        <v>0</v>
      </c>
      <c r="G158" s="88">
        <v>0</v>
      </c>
      <c r="H158" s="88">
        <v>0</v>
      </c>
    </row>
    <row r="159" spans="1:8" x14ac:dyDescent="0.2">
      <c r="A159" s="36"/>
      <c r="B159" s="46" t="s">
        <v>120</v>
      </c>
      <c r="C159" s="87">
        <v>0</v>
      </c>
      <c r="D159" s="88">
        <v>0</v>
      </c>
      <c r="E159" s="88">
        <v>0</v>
      </c>
      <c r="F159" s="88">
        <v>0</v>
      </c>
      <c r="G159" s="88">
        <v>0</v>
      </c>
      <c r="H159" s="88">
        <v>0</v>
      </c>
    </row>
    <row r="160" spans="1:8" x14ac:dyDescent="0.2">
      <c r="A160" s="36"/>
      <c r="B160" s="46" t="s">
        <v>121</v>
      </c>
      <c r="C160" s="87">
        <v>0</v>
      </c>
      <c r="D160" s="88">
        <v>0</v>
      </c>
      <c r="E160" s="88">
        <v>0</v>
      </c>
      <c r="F160" s="88">
        <v>0</v>
      </c>
      <c r="G160" s="88">
        <v>0</v>
      </c>
      <c r="H160" s="88">
        <v>0</v>
      </c>
    </row>
    <row r="161" spans="1:8" x14ac:dyDescent="0.2">
      <c r="A161" s="36"/>
      <c r="B161" s="46"/>
      <c r="C161" s="45"/>
      <c r="D161" s="38"/>
      <c r="E161" s="38"/>
      <c r="F161" s="38"/>
      <c r="G161" s="38"/>
      <c r="H161" s="38"/>
    </row>
    <row r="162" spans="1:8" x14ac:dyDescent="0.2">
      <c r="A162" s="151" t="s">
        <v>123</v>
      </c>
      <c r="B162" s="152"/>
      <c r="C162" s="52">
        <f>C86+C10</f>
        <v>1184806100</v>
      </c>
      <c r="D162" s="52">
        <f t="shared" ref="D162:H162" si="21">D86+D10</f>
        <v>0</v>
      </c>
      <c r="E162" s="52">
        <f t="shared" si="21"/>
        <v>1184806100</v>
      </c>
      <c r="F162" s="52">
        <f t="shared" si="21"/>
        <v>263035384.89000002</v>
      </c>
      <c r="G162" s="52">
        <f t="shared" si="21"/>
        <v>262036860.67999998</v>
      </c>
      <c r="H162" s="52">
        <f t="shared" si="21"/>
        <v>921770715.1099999</v>
      </c>
    </row>
    <row r="163" spans="1:8" ht="12.75" thickBot="1" x14ac:dyDescent="0.25">
      <c r="A163" s="48"/>
      <c r="B163" s="49"/>
      <c r="C163" s="50"/>
      <c r="D163" s="51"/>
      <c r="E163" s="51"/>
      <c r="F163" s="51"/>
      <c r="G163" s="51"/>
      <c r="H163" s="51"/>
    </row>
    <row r="164" spans="1:8" x14ac:dyDescent="0.2">
      <c r="A164" s="1"/>
    </row>
  </sheetData>
  <mergeCells count="38">
    <mergeCell ref="A136:B136"/>
    <mergeCell ref="A140:B140"/>
    <mergeCell ref="A149:B149"/>
    <mergeCell ref="A153:B153"/>
    <mergeCell ref="A162:B162"/>
    <mergeCell ref="H86:H87"/>
    <mergeCell ref="A88:B88"/>
    <mergeCell ref="A96:B96"/>
    <mergeCell ref="A106:B106"/>
    <mergeCell ref="A116:B116"/>
    <mergeCell ref="F86:F87"/>
    <mergeCell ref="G86:G87"/>
    <mergeCell ref="A126:B126"/>
    <mergeCell ref="A87:B87"/>
    <mergeCell ref="C86:C87"/>
    <mergeCell ref="D86:D87"/>
    <mergeCell ref="E86:E87"/>
    <mergeCell ref="A86:B86"/>
    <mergeCell ref="A59:B59"/>
    <mergeCell ref="A63:B63"/>
    <mergeCell ref="A72:B72"/>
    <mergeCell ref="A76:B76"/>
    <mergeCell ref="A84:B84"/>
    <mergeCell ref="A49:B49"/>
    <mergeCell ref="A2:H2"/>
    <mergeCell ref="A3:H3"/>
    <mergeCell ref="A4:H4"/>
    <mergeCell ref="A5:H5"/>
    <mergeCell ref="A6:H6"/>
    <mergeCell ref="A7:B8"/>
    <mergeCell ref="C7:G7"/>
    <mergeCell ref="H7:H8"/>
    <mergeCell ref="A10:B10"/>
    <mergeCell ref="A11:B11"/>
    <mergeCell ref="A19:B19"/>
    <mergeCell ref="A29:B29"/>
    <mergeCell ref="A39:B39"/>
    <mergeCell ref="A9:B9"/>
  </mergeCells>
  <pageMargins left="0.51181102362204722" right="0.39370078740157483" top="0.74803149606299213" bottom="0.74803149606299213" header="0.31496062992125984" footer="0.31496062992125984"/>
  <pageSetup scale="57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workbookViewId="0">
      <selection activeCell="A7" sqref="A7:G7"/>
    </sheetView>
  </sheetViews>
  <sheetFormatPr baseColWidth="10" defaultRowHeight="12" x14ac:dyDescent="0.2"/>
  <cols>
    <col min="1" max="1" width="44.28515625" style="5" customWidth="1"/>
    <col min="2" max="2" width="16.42578125" style="5" customWidth="1"/>
    <col min="3" max="3" width="13.7109375" style="5" customWidth="1"/>
    <col min="4" max="4" width="16.28515625" style="5" customWidth="1"/>
    <col min="5" max="5" width="15" style="5" customWidth="1"/>
    <col min="6" max="7" width="15.140625" style="5" customWidth="1"/>
    <col min="8" max="16384" width="11.42578125" style="5"/>
  </cols>
  <sheetData>
    <row r="1" spans="1:7" x14ac:dyDescent="0.2">
      <c r="A1" s="1"/>
      <c r="B1" s="33"/>
    </row>
    <row r="2" spans="1:7" ht="12.75" thickBot="1" x14ac:dyDescent="0.25">
      <c r="B2" s="33"/>
    </row>
    <row r="3" spans="1:7" x14ac:dyDescent="0.2">
      <c r="A3" s="176" t="s">
        <v>257</v>
      </c>
      <c r="B3" s="177"/>
      <c r="C3" s="177"/>
      <c r="D3" s="177"/>
      <c r="E3" s="177"/>
      <c r="F3" s="177"/>
      <c r="G3" s="178"/>
    </row>
    <row r="4" spans="1:7" x14ac:dyDescent="0.2">
      <c r="A4" s="179" t="s">
        <v>260</v>
      </c>
      <c r="B4" s="180"/>
      <c r="C4" s="180"/>
      <c r="D4" s="180"/>
      <c r="E4" s="180"/>
      <c r="F4" s="180"/>
      <c r="G4" s="181"/>
    </row>
    <row r="5" spans="1:7" x14ac:dyDescent="0.2">
      <c r="A5" s="179" t="s">
        <v>124</v>
      </c>
      <c r="B5" s="180"/>
      <c r="C5" s="180"/>
      <c r="D5" s="180"/>
      <c r="E5" s="180"/>
      <c r="F5" s="180"/>
      <c r="G5" s="181"/>
    </row>
    <row r="6" spans="1:7" x14ac:dyDescent="0.2">
      <c r="A6" s="179" t="s">
        <v>265</v>
      </c>
      <c r="B6" s="180"/>
      <c r="C6" s="180"/>
      <c r="D6" s="180"/>
      <c r="E6" s="180"/>
      <c r="F6" s="180"/>
      <c r="G6" s="181"/>
    </row>
    <row r="7" spans="1:7" ht="12.75" thickBot="1" x14ac:dyDescent="0.25">
      <c r="A7" s="182" t="s">
        <v>1</v>
      </c>
      <c r="B7" s="183"/>
      <c r="C7" s="183"/>
      <c r="D7" s="183"/>
      <c r="E7" s="183"/>
      <c r="F7" s="183"/>
      <c r="G7" s="184"/>
    </row>
    <row r="8" spans="1:7" ht="12.75" thickBot="1" x14ac:dyDescent="0.25">
      <c r="A8" s="99" t="s">
        <v>2</v>
      </c>
      <c r="B8" s="173" t="s">
        <v>44</v>
      </c>
      <c r="C8" s="174"/>
      <c r="D8" s="174"/>
      <c r="E8" s="174"/>
      <c r="F8" s="175"/>
      <c r="G8" s="99" t="s">
        <v>45</v>
      </c>
    </row>
    <row r="9" spans="1:7" ht="24.75" thickBot="1" x14ac:dyDescent="0.25">
      <c r="A9" s="100"/>
      <c r="B9" s="8" t="s">
        <v>4</v>
      </c>
      <c r="C9" s="8" t="s">
        <v>125</v>
      </c>
      <c r="D9" s="8" t="s">
        <v>126</v>
      </c>
      <c r="E9" s="8" t="s">
        <v>5</v>
      </c>
      <c r="F9" s="8" t="s">
        <v>22</v>
      </c>
      <c r="G9" s="100"/>
    </row>
    <row r="10" spans="1:7" x14ac:dyDescent="0.2">
      <c r="A10" s="54" t="s">
        <v>127</v>
      </c>
      <c r="B10" s="186">
        <f>SUM(B12)</f>
        <v>1184806100</v>
      </c>
      <c r="C10" s="186">
        <f t="shared" ref="C10:G10" si="0">SUM(C12)</f>
        <v>0</v>
      </c>
      <c r="D10" s="186">
        <f t="shared" si="0"/>
        <v>1184806100</v>
      </c>
      <c r="E10" s="186">
        <f t="shared" si="0"/>
        <v>263035384.89000002</v>
      </c>
      <c r="F10" s="186">
        <f t="shared" si="0"/>
        <v>262036860.67999998</v>
      </c>
      <c r="G10" s="186">
        <f t="shared" si="0"/>
        <v>921770715.11000001</v>
      </c>
    </row>
    <row r="11" spans="1:7" x14ac:dyDescent="0.2">
      <c r="A11" s="54" t="s">
        <v>128</v>
      </c>
      <c r="B11" s="187"/>
      <c r="C11" s="187"/>
      <c r="D11" s="187"/>
      <c r="E11" s="187"/>
      <c r="F11" s="187"/>
      <c r="G11" s="187"/>
    </row>
    <row r="12" spans="1:7" x14ac:dyDescent="0.2">
      <c r="A12" s="55" t="s">
        <v>259</v>
      </c>
      <c r="B12" s="80">
        <f>SUM(FORMATO_6a!C10)</f>
        <v>1184806100</v>
      </c>
      <c r="C12" s="80">
        <f>SUM(FORMATO_6a!D10)</f>
        <v>0</v>
      </c>
      <c r="D12" s="80">
        <f>B12+C12</f>
        <v>1184806100</v>
      </c>
      <c r="E12" s="80">
        <f>SUM(FORMATO_6a!F10)</f>
        <v>263035384.89000002</v>
      </c>
      <c r="F12" s="80">
        <f>SUM(FORMATO_6a!G10)</f>
        <v>262036860.67999998</v>
      </c>
      <c r="G12" s="80">
        <f>D12-E12</f>
        <v>921770715.11000001</v>
      </c>
    </row>
    <row r="13" spans="1:7" x14ac:dyDescent="0.2">
      <c r="A13" s="55" t="s">
        <v>130</v>
      </c>
      <c r="B13" s="89">
        <v>0</v>
      </c>
      <c r="C13" s="89">
        <v>0</v>
      </c>
      <c r="D13" s="89">
        <v>0</v>
      </c>
      <c r="E13" s="89">
        <v>0</v>
      </c>
      <c r="F13" s="89">
        <v>0</v>
      </c>
      <c r="G13" s="89">
        <v>0</v>
      </c>
    </row>
    <row r="14" spans="1:7" x14ac:dyDescent="0.2">
      <c r="A14" s="55" t="s">
        <v>131</v>
      </c>
      <c r="B14" s="89">
        <v>0</v>
      </c>
      <c r="C14" s="89">
        <v>0</v>
      </c>
      <c r="D14" s="89">
        <v>0</v>
      </c>
      <c r="E14" s="89">
        <v>0</v>
      </c>
      <c r="F14" s="89">
        <v>0</v>
      </c>
      <c r="G14" s="89">
        <v>0</v>
      </c>
    </row>
    <row r="15" spans="1:7" x14ac:dyDescent="0.2">
      <c r="A15" s="55" t="s">
        <v>132</v>
      </c>
      <c r="B15" s="89">
        <v>0</v>
      </c>
      <c r="C15" s="89">
        <v>0</v>
      </c>
      <c r="D15" s="89">
        <v>0</v>
      </c>
      <c r="E15" s="89">
        <v>0</v>
      </c>
      <c r="F15" s="89">
        <v>0</v>
      </c>
      <c r="G15" s="89">
        <v>0</v>
      </c>
    </row>
    <row r="16" spans="1:7" x14ac:dyDescent="0.2">
      <c r="A16" s="55" t="s">
        <v>133</v>
      </c>
      <c r="B16" s="89">
        <v>0</v>
      </c>
      <c r="C16" s="89">
        <v>0</v>
      </c>
      <c r="D16" s="89">
        <v>0</v>
      </c>
      <c r="E16" s="89">
        <v>0</v>
      </c>
      <c r="F16" s="89">
        <v>0</v>
      </c>
      <c r="G16" s="89">
        <v>0</v>
      </c>
    </row>
    <row r="17" spans="1:7" x14ac:dyDescent="0.2">
      <c r="A17" s="55" t="s">
        <v>134</v>
      </c>
      <c r="B17" s="89">
        <v>0</v>
      </c>
      <c r="C17" s="89">
        <v>0</v>
      </c>
      <c r="D17" s="89">
        <v>0</v>
      </c>
      <c r="E17" s="89">
        <v>0</v>
      </c>
      <c r="F17" s="89">
        <v>0</v>
      </c>
      <c r="G17" s="89">
        <v>0</v>
      </c>
    </row>
    <row r="18" spans="1:7" x14ac:dyDescent="0.2">
      <c r="A18" s="55" t="s">
        <v>135</v>
      </c>
      <c r="B18" s="89">
        <v>0</v>
      </c>
      <c r="C18" s="89">
        <v>0</v>
      </c>
      <c r="D18" s="89">
        <v>0</v>
      </c>
      <c r="E18" s="89">
        <v>0</v>
      </c>
      <c r="F18" s="89">
        <v>0</v>
      </c>
      <c r="G18" s="89">
        <v>0</v>
      </c>
    </row>
    <row r="19" spans="1:7" x14ac:dyDescent="0.2">
      <c r="A19" s="55" t="s">
        <v>136</v>
      </c>
      <c r="B19" s="89">
        <v>0</v>
      </c>
      <c r="C19" s="89">
        <v>0</v>
      </c>
      <c r="D19" s="89">
        <v>0</v>
      </c>
      <c r="E19" s="89">
        <v>0</v>
      </c>
      <c r="F19" s="89">
        <v>0</v>
      </c>
      <c r="G19" s="89">
        <v>0</v>
      </c>
    </row>
    <row r="20" spans="1:7" x14ac:dyDescent="0.2">
      <c r="A20" s="55"/>
      <c r="B20" s="34"/>
      <c r="C20" s="34"/>
      <c r="D20" s="34"/>
      <c r="E20" s="34"/>
      <c r="F20" s="34"/>
      <c r="G20" s="34"/>
    </row>
    <row r="21" spans="1:7" x14ac:dyDescent="0.2">
      <c r="A21" s="56" t="s">
        <v>137</v>
      </c>
      <c r="B21" s="185">
        <v>0</v>
      </c>
      <c r="C21" s="185">
        <v>0</v>
      </c>
      <c r="D21" s="185">
        <v>0</v>
      </c>
      <c r="E21" s="185">
        <v>0</v>
      </c>
      <c r="F21" s="185">
        <v>0</v>
      </c>
      <c r="G21" s="185">
        <v>0</v>
      </c>
    </row>
    <row r="22" spans="1:7" x14ac:dyDescent="0.2">
      <c r="A22" s="56" t="s">
        <v>138</v>
      </c>
      <c r="B22" s="185"/>
      <c r="C22" s="185"/>
      <c r="D22" s="185"/>
      <c r="E22" s="185"/>
      <c r="F22" s="185"/>
      <c r="G22" s="185"/>
    </row>
    <row r="23" spans="1:7" x14ac:dyDescent="0.2">
      <c r="A23" s="55" t="s">
        <v>129</v>
      </c>
      <c r="B23" s="89">
        <v>0</v>
      </c>
      <c r="C23" s="89">
        <v>0</v>
      </c>
      <c r="D23" s="89">
        <v>0</v>
      </c>
      <c r="E23" s="89">
        <v>0</v>
      </c>
      <c r="F23" s="89">
        <v>0</v>
      </c>
      <c r="G23" s="89">
        <v>0</v>
      </c>
    </row>
    <row r="24" spans="1:7" x14ac:dyDescent="0.2">
      <c r="A24" s="55" t="s">
        <v>130</v>
      </c>
      <c r="B24" s="89">
        <v>0</v>
      </c>
      <c r="C24" s="89">
        <v>0</v>
      </c>
      <c r="D24" s="89">
        <v>0</v>
      </c>
      <c r="E24" s="89">
        <v>0</v>
      </c>
      <c r="F24" s="89">
        <v>0</v>
      </c>
      <c r="G24" s="89">
        <v>0</v>
      </c>
    </row>
    <row r="25" spans="1:7" x14ac:dyDescent="0.2">
      <c r="A25" s="55" t="s">
        <v>131</v>
      </c>
      <c r="B25" s="89">
        <v>0</v>
      </c>
      <c r="C25" s="89">
        <v>0</v>
      </c>
      <c r="D25" s="89">
        <v>0</v>
      </c>
      <c r="E25" s="89">
        <v>0</v>
      </c>
      <c r="F25" s="89">
        <v>0</v>
      </c>
      <c r="G25" s="89">
        <v>0</v>
      </c>
    </row>
    <row r="26" spans="1:7" x14ac:dyDescent="0.2">
      <c r="A26" s="55" t="s">
        <v>132</v>
      </c>
      <c r="B26" s="89">
        <v>0</v>
      </c>
      <c r="C26" s="89">
        <v>0</v>
      </c>
      <c r="D26" s="89">
        <v>0</v>
      </c>
      <c r="E26" s="89">
        <v>0</v>
      </c>
      <c r="F26" s="89">
        <v>0</v>
      </c>
      <c r="G26" s="89">
        <v>0</v>
      </c>
    </row>
    <row r="27" spans="1:7" x14ac:dyDescent="0.2">
      <c r="A27" s="55" t="s">
        <v>133</v>
      </c>
      <c r="B27" s="89">
        <v>0</v>
      </c>
      <c r="C27" s="89">
        <v>0</v>
      </c>
      <c r="D27" s="89">
        <v>0</v>
      </c>
      <c r="E27" s="89">
        <v>0</v>
      </c>
      <c r="F27" s="89">
        <v>0</v>
      </c>
      <c r="G27" s="89">
        <v>0</v>
      </c>
    </row>
    <row r="28" spans="1:7" x14ac:dyDescent="0.2">
      <c r="A28" s="55" t="s">
        <v>134</v>
      </c>
      <c r="B28" s="89">
        <v>0</v>
      </c>
      <c r="C28" s="89">
        <v>0</v>
      </c>
      <c r="D28" s="89">
        <v>0</v>
      </c>
      <c r="E28" s="89">
        <v>0</v>
      </c>
      <c r="F28" s="89">
        <v>0</v>
      </c>
      <c r="G28" s="89">
        <v>0</v>
      </c>
    </row>
    <row r="29" spans="1:7" x14ac:dyDescent="0.2">
      <c r="A29" s="55" t="s">
        <v>135</v>
      </c>
      <c r="B29" s="89">
        <v>0</v>
      </c>
      <c r="C29" s="89">
        <v>0</v>
      </c>
      <c r="D29" s="89">
        <v>0</v>
      </c>
      <c r="E29" s="89">
        <v>0</v>
      </c>
      <c r="F29" s="89">
        <v>0</v>
      </c>
      <c r="G29" s="89">
        <v>0</v>
      </c>
    </row>
    <row r="30" spans="1:7" x14ac:dyDescent="0.2">
      <c r="A30" s="55" t="s">
        <v>136</v>
      </c>
      <c r="B30" s="89">
        <v>0</v>
      </c>
      <c r="C30" s="89">
        <v>0</v>
      </c>
      <c r="D30" s="89">
        <v>0</v>
      </c>
      <c r="E30" s="89">
        <v>0</v>
      </c>
      <c r="F30" s="89">
        <v>0</v>
      </c>
      <c r="G30" s="89">
        <v>0</v>
      </c>
    </row>
    <row r="31" spans="1:7" x14ac:dyDescent="0.2">
      <c r="A31" s="57"/>
      <c r="B31" s="34"/>
      <c r="C31" s="34"/>
      <c r="D31" s="34"/>
      <c r="E31" s="34"/>
      <c r="F31" s="34"/>
      <c r="G31" s="34"/>
    </row>
    <row r="32" spans="1:7" x14ac:dyDescent="0.2">
      <c r="A32" s="54" t="s">
        <v>123</v>
      </c>
      <c r="B32" s="77">
        <f>B21+B10</f>
        <v>1184806100</v>
      </c>
      <c r="C32" s="77">
        <f t="shared" ref="C32:G32" si="1">C21+C10</f>
        <v>0</v>
      </c>
      <c r="D32" s="77">
        <f t="shared" si="1"/>
        <v>1184806100</v>
      </c>
      <c r="E32" s="77">
        <f t="shared" si="1"/>
        <v>263035384.89000002</v>
      </c>
      <c r="F32" s="77">
        <f t="shared" si="1"/>
        <v>262036860.67999998</v>
      </c>
      <c r="G32" s="77">
        <f t="shared" si="1"/>
        <v>921770715.11000001</v>
      </c>
    </row>
    <row r="33" spans="1:7" ht="12.75" thickBot="1" x14ac:dyDescent="0.25">
      <c r="A33" s="58"/>
      <c r="B33" s="59"/>
      <c r="C33" s="59"/>
      <c r="D33" s="59"/>
      <c r="E33" s="59"/>
      <c r="F33" s="59"/>
      <c r="G33" s="59"/>
    </row>
    <row r="34" spans="1:7" x14ac:dyDescent="0.2">
      <c r="A34" s="2"/>
    </row>
  </sheetData>
  <mergeCells count="20">
    <mergeCell ref="G21:G22"/>
    <mergeCell ref="B10:B11"/>
    <mergeCell ref="C10:C11"/>
    <mergeCell ref="D10:D11"/>
    <mergeCell ref="E10:E11"/>
    <mergeCell ref="F10:F11"/>
    <mergeCell ref="G10:G11"/>
    <mergeCell ref="B21:B22"/>
    <mergeCell ref="C21:C22"/>
    <mergeCell ref="D21:D22"/>
    <mergeCell ref="E21:E22"/>
    <mergeCell ref="F21:F22"/>
    <mergeCell ref="A8:A9"/>
    <mergeCell ref="B8:F8"/>
    <mergeCell ref="G8:G9"/>
    <mergeCell ref="A3:G3"/>
    <mergeCell ref="A4:G4"/>
    <mergeCell ref="A5:G5"/>
    <mergeCell ref="A6:G6"/>
    <mergeCell ref="A7:G7"/>
  </mergeCells>
  <pageMargins left="0.7" right="0.4" top="0.75" bottom="0.75" header="0.3" footer="0.3"/>
  <pageSetup scale="6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workbookViewId="0">
      <selection activeCell="A6" sqref="A6:H6"/>
    </sheetView>
  </sheetViews>
  <sheetFormatPr baseColWidth="10" defaultRowHeight="12" x14ac:dyDescent="0.2"/>
  <cols>
    <col min="1" max="1" width="11.42578125" style="5"/>
    <col min="2" max="2" width="81.140625" style="5" customWidth="1"/>
    <col min="3" max="3" width="14.7109375" style="5" customWidth="1"/>
    <col min="4" max="4" width="12.7109375" style="5" bestFit="1" customWidth="1"/>
    <col min="5" max="5" width="15.28515625" style="5" customWidth="1"/>
    <col min="6" max="6" width="16.5703125" style="5" customWidth="1"/>
    <col min="7" max="7" width="16.42578125" style="5" customWidth="1"/>
    <col min="8" max="8" width="14.42578125" style="5" customWidth="1"/>
    <col min="9" max="16384" width="11.42578125" style="5"/>
  </cols>
  <sheetData>
    <row r="1" spans="1:8" ht="12.75" thickBot="1" x14ac:dyDescent="0.25">
      <c r="B1" s="33"/>
    </row>
    <row r="2" spans="1:8" x14ac:dyDescent="0.2">
      <c r="A2" s="153" t="s">
        <v>257</v>
      </c>
      <c r="B2" s="154"/>
      <c r="C2" s="154"/>
      <c r="D2" s="154"/>
      <c r="E2" s="154"/>
      <c r="F2" s="154"/>
      <c r="G2" s="154"/>
      <c r="H2" s="155"/>
    </row>
    <row r="3" spans="1:8" x14ac:dyDescent="0.2">
      <c r="A3" s="107" t="s">
        <v>260</v>
      </c>
      <c r="B3" s="108"/>
      <c r="C3" s="108"/>
      <c r="D3" s="108"/>
      <c r="E3" s="108"/>
      <c r="F3" s="108"/>
      <c r="G3" s="108"/>
      <c r="H3" s="156"/>
    </row>
    <row r="4" spans="1:8" x14ac:dyDescent="0.2">
      <c r="A4" s="107" t="s">
        <v>139</v>
      </c>
      <c r="B4" s="108"/>
      <c r="C4" s="108"/>
      <c r="D4" s="108"/>
      <c r="E4" s="108"/>
      <c r="F4" s="108"/>
      <c r="G4" s="108"/>
      <c r="H4" s="156"/>
    </row>
    <row r="5" spans="1:8" x14ac:dyDescent="0.2">
      <c r="A5" s="107" t="s">
        <v>265</v>
      </c>
      <c r="B5" s="108"/>
      <c r="C5" s="108"/>
      <c r="D5" s="108"/>
      <c r="E5" s="108"/>
      <c r="F5" s="108"/>
      <c r="G5" s="108"/>
      <c r="H5" s="156"/>
    </row>
    <row r="6" spans="1:8" ht="12.75" thickBot="1" x14ac:dyDescent="0.25">
      <c r="A6" s="157" t="s">
        <v>1</v>
      </c>
      <c r="B6" s="158"/>
      <c r="C6" s="158"/>
      <c r="D6" s="158"/>
      <c r="E6" s="158"/>
      <c r="F6" s="158"/>
      <c r="G6" s="158"/>
      <c r="H6" s="159"/>
    </row>
    <row r="7" spans="1:8" ht="12.75" thickBot="1" x14ac:dyDescent="0.25">
      <c r="A7" s="153" t="s">
        <v>2</v>
      </c>
      <c r="B7" s="160"/>
      <c r="C7" s="173" t="s">
        <v>44</v>
      </c>
      <c r="D7" s="174"/>
      <c r="E7" s="174"/>
      <c r="F7" s="174"/>
      <c r="G7" s="175"/>
      <c r="H7" s="99" t="s">
        <v>45</v>
      </c>
    </row>
    <row r="8" spans="1:8" ht="24.75" thickBot="1" x14ac:dyDescent="0.25">
      <c r="A8" s="157"/>
      <c r="B8" s="161"/>
      <c r="C8" s="8" t="s">
        <v>4</v>
      </c>
      <c r="D8" s="8" t="s">
        <v>46</v>
      </c>
      <c r="E8" s="8" t="s">
        <v>47</v>
      </c>
      <c r="F8" s="8" t="s">
        <v>5</v>
      </c>
      <c r="G8" s="8" t="s">
        <v>22</v>
      </c>
      <c r="H8" s="100"/>
    </row>
    <row r="9" spans="1:8" x14ac:dyDescent="0.2">
      <c r="A9" s="188"/>
      <c r="B9" s="189"/>
      <c r="C9" s="34"/>
      <c r="D9" s="34"/>
      <c r="E9" s="34"/>
      <c r="F9" s="34"/>
      <c r="G9" s="34"/>
      <c r="H9" s="34"/>
    </row>
    <row r="10" spans="1:8" ht="16.5" customHeight="1" x14ac:dyDescent="0.2">
      <c r="A10" s="190" t="s">
        <v>140</v>
      </c>
      <c r="B10" s="191"/>
      <c r="C10" s="77">
        <f>C11</f>
        <v>1184806100</v>
      </c>
      <c r="D10" s="77">
        <f t="shared" ref="D10:H10" si="0">D11</f>
        <v>0</v>
      </c>
      <c r="E10" s="77">
        <f t="shared" si="0"/>
        <v>1184806100</v>
      </c>
      <c r="F10" s="77">
        <f t="shared" si="0"/>
        <v>263035384.89000002</v>
      </c>
      <c r="G10" s="77">
        <f t="shared" si="0"/>
        <v>262036860.67999998</v>
      </c>
      <c r="H10" s="77">
        <f t="shared" si="0"/>
        <v>921770715.11000001</v>
      </c>
    </row>
    <row r="11" spans="1:8" x14ac:dyDescent="0.2">
      <c r="A11" s="151" t="s">
        <v>141</v>
      </c>
      <c r="B11" s="152"/>
      <c r="C11" s="78">
        <f>C12+C13+C14+C15+C16+C17+C18+C19</f>
        <v>1184806100</v>
      </c>
      <c r="D11" s="78">
        <f t="shared" ref="D11:H11" si="1">D12+D13+D14+D15+D16+D17+D18+D19</f>
        <v>0</v>
      </c>
      <c r="E11" s="78">
        <f t="shared" si="1"/>
        <v>1184806100</v>
      </c>
      <c r="F11" s="78">
        <f t="shared" si="1"/>
        <v>263035384.89000002</v>
      </c>
      <c r="G11" s="78">
        <f t="shared" si="1"/>
        <v>262036860.67999998</v>
      </c>
      <c r="H11" s="78">
        <f t="shared" si="1"/>
        <v>921770715.11000001</v>
      </c>
    </row>
    <row r="12" spans="1:8" x14ac:dyDescent="0.2">
      <c r="A12" s="36"/>
      <c r="B12" s="37" t="s">
        <v>142</v>
      </c>
      <c r="C12" s="35"/>
      <c r="D12" s="35"/>
      <c r="E12" s="35"/>
      <c r="F12" s="35"/>
      <c r="G12" s="35"/>
      <c r="H12" s="35"/>
    </row>
    <row r="13" spans="1:8" x14ac:dyDescent="0.2">
      <c r="A13" s="36"/>
      <c r="B13" s="37" t="s">
        <v>143</v>
      </c>
      <c r="C13" s="79">
        <f>SUM(FORMATO_6a!C10)</f>
        <v>1184806100</v>
      </c>
      <c r="D13" s="79">
        <f>SUM(FORMATO_6a!D10)</f>
        <v>0</v>
      </c>
      <c r="E13" s="79">
        <f>C13+D13</f>
        <v>1184806100</v>
      </c>
      <c r="F13" s="79">
        <f>SUM(FORMATO_6a!F10)</f>
        <v>263035384.89000002</v>
      </c>
      <c r="G13" s="79">
        <f>SUM(FORMATO_6a!G10)</f>
        <v>262036860.67999998</v>
      </c>
      <c r="H13" s="79">
        <f>E13-F13</f>
        <v>921770715.11000001</v>
      </c>
    </row>
    <row r="14" spans="1:8" x14ac:dyDescent="0.2">
      <c r="A14" s="36"/>
      <c r="B14" s="37" t="s">
        <v>144</v>
      </c>
      <c r="C14" s="79">
        <v>0</v>
      </c>
      <c r="D14" s="79">
        <v>0</v>
      </c>
      <c r="E14" s="79">
        <f>C14+D14</f>
        <v>0</v>
      </c>
      <c r="F14" s="79">
        <v>0</v>
      </c>
      <c r="G14" s="79">
        <v>0</v>
      </c>
      <c r="H14" s="79">
        <f t="shared" ref="H14:H19" si="2">E14-F14</f>
        <v>0</v>
      </c>
    </row>
    <row r="15" spans="1:8" x14ac:dyDescent="0.2">
      <c r="A15" s="36"/>
      <c r="B15" s="37" t="s">
        <v>145</v>
      </c>
      <c r="C15" s="79">
        <v>0</v>
      </c>
      <c r="D15" s="79">
        <v>0</v>
      </c>
      <c r="E15" s="79">
        <f t="shared" ref="E15:E19" si="3">C15+D15</f>
        <v>0</v>
      </c>
      <c r="F15" s="79">
        <v>0</v>
      </c>
      <c r="G15" s="79">
        <v>0</v>
      </c>
      <c r="H15" s="79">
        <f t="shared" si="2"/>
        <v>0</v>
      </c>
    </row>
    <row r="16" spans="1:8" x14ac:dyDescent="0.2">
      <c r="A16" s="36"/>
      <c r="B16" s="37" t="s">
        <v>146</v>
      </c>
      <c r="C16" s="79">
        <v>0</v>
      </c>
      <c r="D16" s="79">
        <v>0</v>
      </c>
      <c r="E16" s="79">
        <f t="shared" si="3"/>
        <v>0</v>
      </c>
      <c r="F16" s="79">
        <v>0</v>
      </c>
      <c r="G16" s="79">
        <v>0</v>
      </c>
      <c r="H16" s="79">
        <f t="shared" si="2"/>
        <v>0</v>
      </c>
    </row>
    <row r="17" spans="1:8" x14ac:dyDescent="0.2">
      <c r="A17" s="36"/>
      <c r="B17" s="37" t="s">
        <v>147</v>
      </c>
      <c r="C17" s="79">
        <v>0</v>
      </c>
      <c r="D17" s="79">
        <v>0</v>
      </c>
      <c r="E17" s="79">
        <f t="shared" si="3"/>
        <v>0</v>
      </c>
      <c r="F17" s="79">
        <v>0</v>
      </c>
      <c r="G17" s="79">
        <v>0</v>
      </c>
      <c r="H17" s="79">
        <f t="shared" si="2"/>
        <v>0</v>
      </c>
    </row>
    <row r="18" spans="1:8" x14ac:dyDescent="0.2">
      <c r="A18" s="36"/>
      <c r="B18" s="37" t="s">
        <v>148</v>
      </c>
      <c r="C18" s="79">
        <v>0</v>
      </c>
      <c r="D18" s="79">
        <v>0</v>
      </c>
      <c r="E18" s="79">
        <f t="shared" si="3"/>
        <v>0</v>
      </c>
      <c r="F18" s="79">
        <v>0</v>
      </c>
      <c r="G18" s="79">
        <v>0</v>
      </c>
      <c r="H18" s="79">
        <f t="shared" si="2"/>
        <v>0</v>
      </c>
    </row>
    <row r="19" spans="1:8" x14ac:dyDescent="0.2">
      <c r="A19" s="36"/>
      <c r="B19" s="37" t="s">
        <v>149</v>
      </c>
      <c r="C19" s="79">
        <v>0</v>
      </c>
      <c r="D19" s="79">
        <v>0</v>
      </c>
      <c r="E19" s="79">
        <f t="shared" si="3"/>
        <v>0</v>
      </c>
      <c r="F19" s="79">
        <v>0</v>
      </c>
      <c r="G19" s="79">
        <v>0</v>
      </c>
      <c r="H19" s="79">
        <f t="shared" si="2"/>
        <v>0</v>
      </c>
    </row>
    <row r="20" spans="1:8" x14ac:dyDescent="0.2">
      <c r="A20" s="39"/>
      <c r="B20" s="40"/>
      <c r="C20" s="90"/>
      <c r="D20" s="90"/>
      <c r="E20" s="90"/>
      <c r="F20" s="90"/>
      <c r="G20" s="90"/>
      <c r="H20" s="90"/>
    </row>
    <row r="21" spans="1:8" x14ac:dyDescent="0.2">
      <c r="A21" s="151" t="s">
        <v>150</v>
      </c>
      <c r="B21" s="152"/>
      <c r="C21" s="79">
        <v>0</v>
      </c>
      <c r="D21" s="79">
        <v>0</v>
      </c>
      <c r="E21" s="79">
        <f t="shared" ref="E21:E28" si="4">C21+D21</f>
        <v>0</v>
      </c>
      <c r="F21" s="79">
        <v>0</v>
      </c>
      <c r="G21" s="79">
        <v>0</v>
      </c>
      <c r="H21" s="79">
        <f t="shared" ref="H21:H28" si="5">E21-F21</f>
        <v>0</v>
      </c>
    </row>
    <row r="22" spans="1:8" x14ac:dyDescent="0.2">
      <c r="A22" s="36"/>
      <c r="B22" s="37" t="s">
        <v>151</v>
      </c>
      <c r="C22" s="79">
        <v>0</v>
      </c>
      <c r="D22" s="79">
        <v>0</v>
      </c>
      <c r="E22" s="79">
        <f t="shared" si="4"/>
        <v>0</v>
      </c>
      <c r="F22" s="79">
        <v>0</v>
      </c>
      <c r="G22" s="79">
        <v>0</v>
      </c>
      <c r="H22" s="79">
        <f t="shared" si="5"/>
        <v>0</v>
      </c>
    </row>
    <row r="23" spans="1:8" x14ac:dyDescent="0.2">
      <c r="A23" s="36"/>
      <c r="B23" s="37" t="s">
        <v>152</v>
      </c>
      <c r="C23" s="79">
        <v>0</v>
      </c>
      <c r="D23" s="79">
        <v>0</v>
      </c>
      <c r="E23" s="79">
        <f t="shared" si="4"/>
        <v>0</v>
      </c>
      <c r="F23" s="79">
        <v>0</v>
      </c>
      <c r="G23" s="79">
        <v>0</v>
      </c>
      <c r="H23" s="79">
        <f t="shared" si="5"/>
        <v>0</v>
      </c>
    </row>
    <row r="24" spans="1:8" x14ac:dyDescent="0.2">
      <c r="A24" s="36"/>
      <c r="B24" s="37" t="s">
        <v>153</v>
      </c>
      <c r="C24" s="79">
        <v>0</v>
      </c>
      <c r="D24" s="79">
        <v>0</v>
      </c>
      <c r="E24" s="79">
        <f t="shared" si="4"/>
        <v>0</v>
      </c>
      <c r="F24" s="79">
        <v>0</v>
      </c>
      <c r="G24" s="79">
        <v>0</v>
      </c>
      <c r="H24" s="79">
        <f t="shared" si="5"/>
        <v>0</v>
      </c>
    </row>
    <row r="25" spans="1:8" x14ac:dyDescent="0.2">
      <c r="A25" s="36"/>
      <c r="B25" s="37" t="s">
        <v>154</v>
      </c>
      <c r="C25" s="79">
        <v>0</v>
      </c>
      <c r="D25" s="79">
        <v>0</v>
      </c>
      <c r="E25" s="79">
        <f t="shared" si="4"/>
        <v>0</v>
      </c>
      <c r="F25" s="79">
        <v>0</v>
      </c>
      <c r="G25" s="79">
        <v>0</v>
      </c>
      <c r="H25" s="79">
        <f t="shared" si="5"/>
        <v>0</v>
      </c>
    </row>
    <row r="26" spans="1:8" x14ac:dyDescent="0.2">
      <c r="A26" s="36"/>
      <c r="B26" s="37" t="s">
        <v>155</v>
      </c>
      <c r="C26" s="79">
        <v>0</v>
      </c>
      <c r="D26" s="79">
        <v>0</v>
      </c>
      <c r="E26" s="79">
        <f t="shared" si="4"/>
        <v>0</v>
      </c>
      <c r="F26" s="79">
        <v>0</v>
      </c>
      <c r="G26" s="79">
        <v>0</v>
      </c>
      <c r="H26" s="79">
        <f t="shared" si="5"/>
        <v>0</v>
      </c>
    </row>
    <row r="27" spans="1:8" x14ac:dyDescent="0.2">
      <c r="A27" s="36"/>
      <c r="B27" s="37" t="s">
        <v>156</v>
      </c>
      <c r="C27" s="79">
        <v>0</v>
      </c>
      <c r="D27" s="79">
        <v>0</v>
      </c>
      <c r="E27" s="79">
        <f t="shared" si="4"/>
        <v>0</v>
      </c>
      <c r="F27" s="79">
        <v>0</v>
      </c>
      <c r="G27" s="79">
        <v>0</v>
      </c>
      <c r="H27" s="79">
        <f t="shared" si="5"/>
        <v>0</v>
      </c>
    </row>
    <row r="28" spans="1:8" x14ac:dyDescent="0.2">
      <c r="A28" s="36"/>
      <c r="B28" s="37" t="s">
        <v>157</v>
      </c>
      <c r="C28" s="79">
        <v>0</v>
      </c>
      <c r="D28" s="79">
        <v>0</v>
      </c>
      <c r="E28" s="79">
        <f t="shared" si="4"/>
        <v>0</v>
      </c>
      <c r="F28" s="79">
        <v>0</v>
      </c>
      <c r="G28" s="79">
        <v>0</v>
      </c>
      <c r="H28" s="79">
        <f t="shared" si="5"/>
        <v>0</v>
      </c>
    </row>
    <row r="29" spans="1:8" x14ac:dyDescent="0.2">
      <c r="A29" s="39"/>
      <c r="B29" s="40"/>
      <c r="C29" s="90"/>
      <c r="D29" s="90"/>
      <c r="E29" s="90"/>
      <c r="F29" s="90"/>
      <c r="G29" s="90"/>
      <c r="H29" s="90"/>
    </row>
    <row r="30" spans="1:8" x14ac:dyDescent="0.2">
      <c r="A30" s="151" t="s">
        <v>158</v>
      </c>
      <c r="B30" s="152"/>
      <c r="C30" s="79">
        <v>0</v>
      </c>
      <c r="D30" s="79">
        <v>0</v>
      </c>
      <c r="E30" s="79">
        <f t="shared" ref="E30:E39" si="6">C30+D30</f>
        <v>0</v>
      </c>
      <c r="F30" s="79">
        <v>0</v>
      </c>
      <c r="G30" s="79">
        <v>0</v>
      </c>
      <c r="H30" s="79">
        <f t="shared" ref="H30:H39" si="7">E30-F30</f>
        <v>0</v>
      </c>
    </row>
    <row r="31" spans="1:8" x14ac:dyDescent="0.2">
      <c r="A31" s="36"/>
      <c r="B31" s="37" t="s">
        <v>159</v>
      </c>
      <c r="C31" s="79">
        <v>0</v>
      </c>
      <c r="D31" s="79">
        <v>0</v>
      </c>
      <c r="E31" s="79">
        <f t="shared" si="6"/>
        <v>0</v>
      </c>
      <c r="F31" s="79">
        <v>0</v>
      </c>
      <c r="G31" s="79">
        <v>0</v>
      </c>
      <c r="H31" s="79">
        <f t="shared" si="7"/>
        <v>0</v>
      </c>
    </row>
    <row r="32" spans="1:8" x14ac:dyDescent="0.2">
      <c r="A32" s="36"/>
      <c r="B32" s="37" t="s">
        <v>160</v>
      </c>
      <c r="C32" s="79">
        <v>0</v>
      </c>
      <c r="D32" s="79">
        <v>0</v>
      </c>
      <c r="E32" s="79">
        <f t="shared" si="6"/>
        <v>0</v>
      </c>
      <c r="F32" s="79">
        <v>0</v>
      </c>
      <c r="G32" s="79">
        <v>0</v>
      </c>
      <c r="H32" s="79">
        <f t="shared" si="7"/>
        <v>0</v>
      </c>
    </row>
    <row r="33" spans="1:8" x14ac:dyDescent="0.2">
      <c r="A33" s="36"/>
      <c r="B33" s="37" t="s">
        <v>161</v>
      </c>
      <c r="C33" s="79">
        <v>0</v>
      </c>
      <c r="D33" s="79">
        <v>0</v>
      </c>
      <c r="E33" s="79">
        <f t="shared" si="6"/>
        <v>0</v>
      </c>
      <c r="F33" s="79">
        <v>0</v>
      </c>
      <c r="G33" s="79">
        <v>0</v>
      </c>
      <c r="H33" s="79">
        <f t="shared" si="7"/>
        <v>0</v>
      </c>
    </row>
    <row r="34" spans="1:8" x14ac:dyDescent="0.2">
      <c r="A34" s="36"/>
      <c r="B34" s="37" t="s">
        <v>162</v>
      </c>
      <c r="C34" s="79">
        <v>0</v>
      </c>
      <c r="D34" s="79">
        <v>0</v>
      </c>
      <c r="E34" s="79">
        <f t="shared" si="6"/>
        <v>0</v>
      </c>
      <c r="F34" s="79">
        <v>0</v>
      </c>
      <c r="G34" s="79">
        <v>0</v>
      </c>
      <c r="H34" s="79">
        <f t="shared" si="7"/>
        <v>0</v>
      </c>
    </row>
    <row r="35" spans="1:8" x14ac:dyDescent="0.2">
      <c r="A35" s="36"/>
      <c r="B35" s="37" t="s">
        <v>163</v>
      </c>
      <c r="C35" s="79">
        <v>0</v>
      </c>
      <c r="D35" s="79">
        <v>0</v>
      </c>
      <c r="E35" s="79">
        <f t="shared" si="6"/>
        <v>0</v>
      </c>
      <c r="F35" s="79">
        <v>0</v>
      </c>
      <c r="G35" s="79">
        <v>0</v>
      </c>
      <c r="H35" s="79">
        <f t="shared" si="7"/>
        <v>0</v>
      </c>
    </row>
    <row r="36" spans="1:8" x14ac:dyDescent="0.2">
      <c r="A36" s="36"/>
      <c r="B36" s="37" t="s">
        <v>164</v>
      </c>
      <c r="C36" s="79">
        <v>0</v>
      </c>
      <c r="D36" s="79">
        <v>0</v>
      </c>
      <c r="E36" s="79">
        <f t="shared" si="6"/>
        <v>0</v>
      </c>
      <c r="F36" s="79">
        <v>0</v>
      </c>
      <c r="G36" s="79">
        <v>0</v>
      </c>
      <c r="H36" s="79">
        <f t="shared" si="7"/>
        <v>0</v>
      </c>
    </row>
    <row r="37" spans="1:8" x14ac:dyDescent="0.2">
      <c r="A37" s="36"/>
      <c r="B37" s="37" t="s">
        <v>165</v>
      </c>
      <c r="C37" s="79">
        <v>0</v>
      </c>
      <c r="D37" s="79">
        <v>0</v>
      </c>
      <c r="E37" s="79">
        <f t="shared" si="6"/>
        <v>0</v>
      </c>
      <c r="F37" s="79">
        <v>0</v>
      </c>
      <c r="G37" s="79">
        <v>0</v>
      </c>
      <c r="H37" s="79">
        <f t="shared" si="7"/>
        <v>0</v>
      </c>
    </row>
    <row r="38" spans="1:8" x14ac:dyDescent="0.2">
      <c r="A38" s="36"/>
      <c r="B38" s="37" t="s">
        <v>166</v>
      </c>
      <c r="C38" s="79">
        <v>0</v>
      </c>
      <c r="D38" s="79">
        <v>0</v>
      </c>
      <c r="E38" s="79">
        <f t="shared" si="6"/>
        <v>0</v>
      </c>
      <c r="F38" s="79">
        <v>0</v>
      </c>
      <c r="G38" s="79">
        <v>0</v>
      </c>
      <c r="H38" s="79">
        <f t="shared" si="7"/>
        <v>0</v>
      </c>
    </row>
    <row r="39" spans="1:8" x14ac:dyDescent="0.2">
      <c r="A39" s="36"/>
      <c r="B39" s="37" t="s">
        <v>167</v>
      </c>
      <c r="C39" s="79">
        <v>0</v>
      </c>
      <c r="D39" s="79">
        <v>0</v>
      </c>
      <c r="E39" s="79">
        <f t="shared" si="6"/>
        <v>0</v>
      </c>
      <c r="F39" s="79">
        <v>0</v>
      </c>
      <c r="G39" s="79">
        <v>0</v>
      </c>
      <c r="H39" s="79">
        <f t="shared" si="7"/>
        <v>0</v>
      </c>
    </row>
    <row r="40" spans="1:8" x14ac:dyDescent="0.2">
      <c r="A40" s="39"/>
      <c r="B40" s="40"/>
      <c r="C40" s="90"/>
      <c r="D40" s="90"/>
      <c r="E40" s="90"/>
      <c r="F40" s="90"/>
      <c r="G40" s="90"/>
      <c r="H40" s="90"/>
    </row>
    <row r="41" spans="1:8" x14ac:dyDescent="0.2">
      <c r="A41" s="151" t="s">
        <v>168</v>
      </c>
      <c r="B41" s="152"/>
      <c r="C41" s="79">
        <v>0</v>
      </c>
      <c r="D41" s="79">
        <v>0</v>
      </c>
      <c r="E41" s="79">
        <f t="shared" ref="E41:E45" si="8">C41+D41</f>
        <v>0</v>
      </c>
      <c r="F41" s="79">
        <v>0</v>
      </c>
      <c r="G41" s="79">
        <v>0</v>
      </c>
      <c r="H41" s="79">
        <f t="shared" ref="H41:H45" si="9">E41-F41</f>
        <v>0</v>
      </c>
    </row>
    <row r="42" spans="1:8" x14ac:dyDescent="0.2">
      <c r="A42" s="36"/>
      <c r="B42" s="37" t="s">
        <v>169</v>
      </c>
      <c r="C42" s="79">
        <v>0</v>
      </c>
      <c r="D42" s="79">
        <v>0</v>
      </c>
      <c r="E42" s="79">
        <f t="shared" si="8"/>
        <v>0</v>
      </c>
      <c r="F42" s="79">
        <v>0</v>
      </c>
      <c r="G42" s="79">
        <v>0</v>
      </c>
      <c r="H42" s="79">
        <f t="shared" si="9"/>
        <v>0</v>
      </c>
    </row>
    <row r="43" spans="1:8" x14ac:dyDescent="0.2">
      <c r="A43" s="36"/>
      <c r="B43" s="37" t="s">
        <v>170</v>
      </c>
      <c r="C43" s="79">
        <v>0</v>
      </c>
      <c r="D43" s="79">
        <v>0</v>
      </c>
      <c r="E43" s="79">
        <f t="shared" si="8"/>
        <v>0</v>
      </c>
      <c r="F43" s="79">
        <v>0</v>
      </c>
      <c r="G43" s="79">
        <v>0</v>
      </c>
      <c r="H43" s="79">
        <f t="shared" si="9"/>
        <v>0</v>
      </c>
    </row>
    <row r="44" spans="1:8" x14ac:dyDescent="0.2">
      <c r="A44" s="36"/>
      <c r="B44" s="37" t="s">
        <v>171</v>
      </c>
      <c r="C44" s="79">
        <v>0</v>
      </c>
      <c r="D44" s="79">
        <v>0</v>
      </c>
      <c r="E44" s="79">
        <f t="shared" si="8"/>
        <v>0</v>
      </c>
      <c r="F44" s="79">
        <v>0</v>
      </c>
      <c r="G44" s="79">
        <v>0</v>
      </c>
      <c r="H44" s="79">
        <f t="shared" si="9"/>
        <v>0</v>
      </c>
    </row>
    <row r="45" spans="1:8" x14ac:dyDescent="0.2">
      <c r="A45" s="36"/>
      <c r="B45" s="37" t="s">
        <v>172</v>
      </c>
      <c r="C45" s="79">
        <v>0</v>
      </c>
      <c r="D45" s="79">
        <v>0</v>
      </c>
      <c r="E45" s="79">
        <f t="shared" si="8"/>
        <v>0</v>
      </c>
      <c r="F45" s="79">
        <v>0</v>
      </c>
      <c r="G45" s="79">
        <v>0</v>
      </c>
      <c r="H45" s="79">
        <f t="shared" si="9"/>
        <v>0</v>
      </c>
    </row>
    <row r="46" spans="1:8" x14ac:dyDescent="0.2">
      <c r="A46" s="39"/>
      <c r="B46" s="40"/>
      <c r="C46" s="90"/>
      <c r="D46" s="90"/>
      <c r="E46" s="90"/>
      <c r="F46" s="90"/>
      <c r="G46" s="90"/>
      <c r="H46" s="90"/>
    </row>
    <row r="47" spans="1:8" x14ac:dyDescent="0.2">
      <c r="A47" s="151" t="s">
        <v>173</v>
      </c>
      <c r="B47" s="152"/>
      <c r="C47" s="79">
        <v>0</v>
      </c>
      <c r="D47" s="79">
        <v>0</v>
      </c>
      <c r="E47" s="79">
        <f t="shared" ref="E47:E82" si="10">C47+D47</f>
        <v>0</v>
      </c>
      <c r="F47" s="79">
        <v>0</v>
      </c>
      <c r="G47" s="79">
        <v>0</v>
      </c>
      <c r="H47" s="79">
        <f t="shared" ref="H47:H82" si="11">E47-F47</f>
        <v>0</v>
      </c>
    </row>
    <row r="48" spans="1:8" x14ac:dyDescent="0.2">
      <c r="A48" s="151" t="s">
        <v>141</v>
      </c>
      <c r="B48" s="152"/>
      <c r="C48" s="79">
        <v>0</v>
      </c>
      <c r="D48" s="79">
        <v>0</v>
      </c>
      <c r="E48" s="79">
        <f t="shared" si="10"/>
        <v>0</v>
      </c>
      <c r="F48" s="79">
        <v>0</v>
      </c>
      <c r="G48" s="79">
        <v>0</v>
      </c>
      <c r="H48" s="79">
        <f t="shared" si="11"/>
        <v>0</v>
      </c>
    </row>
    <row r="49" spans="1:8" x14ac:dyDescent="0.2">
      <c r="A49" s="36"/>
      <c r="B49" s="37" t="s">
        <v>142</v>
      </c>
      <c r="C49" s="79">
        <v>0</v>
      </c>
      <c r="D49" s="79">
        <v>0</v>
      </c>
      <c r="E49" s="79">
        <f t="shared" si="10"/>
        <v>0</v>
      </c>
      <c r="F49" s="79">
        <v>0</v>
      </c>
      <c r="G49" s="79">
        <v>0</v>
      </c>
      <c r="H49" s="79">
        <f t="shared" si="11"/>
        <v>0</v>
      </c>
    </row>
    <row r="50" spans="1:8" x14ac:dyDescent="0.2">
      <c r="A50" s="36"/>
      <c r="B50" s="37" t="s">
        <v>143</v>
      </c>
      <c r="C50" s="79">
        <v>0</v>
      </c>
      <c r="D50" s="79">
        <v>0</v>
      </c>
      <c r="E50" s="79">
        <f t="shared" si="10"/>
        <v>0</v>
      </c>
      <c r="F50" s="79">
        <v>0</v>
      </c>
      <c r="G50" s="79">
        <v>0</v>
      </c>
      <c r="H50" s="79">
        <f t="shared" si="11"/>
        <v>0</v>
      </c>
    </row>
    <row r="51" spans="1:8" x14ac:dyDescent="0.2">
      <c r="A51" s="36"/>
      <c r="B51" s="37" t="s">
        <v>144</v>
      </c>
      <c r="C51" s="79">
        <v>0</v>
      </c>
      <c r="D51" s="79">
        <v>0</v>
      </c>
      <c r="E51" s="79">
        <f t="shared" si="10"/>
        <v>0</v>
      </c>
      <c r="F51" s="79">
        <v>0</v>
      </c>
      <c r="G51" s="79">
        <v>0</v>
      </c>
      <c r="H51" s="79">
        <f t="shared" si="11"/>
        <v>0</v>
      </c>
    </row>
    <row r="52" spans="1:8" x14ac:dyDescent="0.2">
      <c r="A52" s="36"/>
      <c r="B52" s="37" t="s">
        <v>145</v>
      </c>
      <c r="C52" s="79">
        <v>0</v>
      </c>
      <c r="D52" s="79">
        <v>0</v>
      </c>
      <c r="E52" s="79">
        <f t="shared" si="10"/>
        <v>0</v>
      </c>
      <c r="F52" s="79">
        <v>0</v>
      </c>
      <c r="G52" s="79">
        <v>0</v>
      </c>
      <c r="H52" s="79">
        <f t="shared" si="11"/>
        <v>0</v>
      </c>
    </row>
    <row r="53" spans="1:8" x14ac:dyDescent="0.2">
      <c r="A53" s="36"/>
      <c r="B53" s="37" t="s">
        <v>146</v>
      </c>
      <c r="C53" s="79">
        <v>0</v>
      </c>
      <c r="D53" s="79">
        <v>0</v>
      </c>
      <c r="E53" s="79">
        <f t="shared" si="10"/>
        <v>0</v>
      </c>
      <c r="F53" s="79">
        <v>0</v>
      </c>
      <c r="G53" s="79">
        <v>0</v>
      </c>
      <c r="H53" s="79">
        <f t="shared" si="11"/>
        <v>0</v>
      </c>
    </row>
    <row r="54" spans="1:8" x14ac:dyDescent="0.2">
      <c r="A54" s="36"/>
      <c r="B54" s="37" t="s">
        <v>147</v>
      </c>
      <c r="C54" s="79">
        <v>0</v>
      </c>
      <c r="D54" s="79">
        <v>0</v>
      </c>
      <c r="E54" s="79">
        <f t="shared" si="10"/>
        <v>0</v>
      </c>
      <c r="F54" s="79">
        <v>0</v>
      </c>
      <c r="G54" s="79">
        <v>0</v>
      </c>
      <c r="H54" s="79">
        <f t="shared" si="11"/>
        <v>0</v>
      </c>
    </row>
    <row r="55" spans="1:8" x14ac:dyDescent="0.2">
      <c r="A55" s="36"/>
      <c r="B55" s="37" t="s">
        <v>148</v>
      </c>
      <c r="C55" s="79">
        <v>0</v>
      </c>
      <c r="D55" s="79">
        <v>0</v>
      </c>
      <c r="E55" s="79">
        <f t="shared" si="10"/>
        <v>0</v>
      </c>
      <c r="F55" s="79">
        <v>0</v>
      </c>
      <c r="G55" s="79">
        <v>0</v>
      </c>
      <c r="H55" s="79">
        <f t="shared" si="11"/>
        <v>0</v>
      </c>
    </row>
    <row r="56" spans="1:8" x14ac:dyDescent="0.2">
      <c r="A56" s="36"/>
      <c r="B56" s="37" t="s">
        <v>149</v>
      </c>
      <c r="C56" s="79">
        <v>0</v>
      </c>
      <c r="D56" s="79">
        <v>0</v>
      </c>
      <c r="E56" s="79">
        <f t="shared" si="10"/>
        <v>0</v>
      </c>
      <c r="F56" s="79">
        <v>0</v>
      </c>
      <c r="G56" s="79">
        <v>0</v>
      </c>
      <c r="H56" s="79">
        <f t="shared" si="11"/>
        <v>0</v>
      </c>
    </row>
    <row r="57" spans="1:8" x14ac:dyDescent="0.2">
      <c r="A57" s="39"/>
      <c r="B57" s="40"/>
      <c r="C57" s="79"/>
      <c r="D57" s="79"/>
      <c r="E57" s="79"/>
      <c r="F57" s="79"/>
      <c r="G57" s="79"/>
      <c r="H57" s="79"/>
    </row>
    <row r="58" spans="1:8" x14ac:dyDescent="0.2">
      <c r="A58" s="151" t="s">
        <v>150</v>
      </c>
      <c r="B58" s="152"/>
      <c r="C58" s="79">
        <v>0</v>
      </c>
      <c r="D58" s="79">
        <v>0</v>
      </c>
      <c r="E58" s="79">
        <f t="shared" si="10"/>
        <v>0</v>
      </c>
      <c r="F58" s="79">
        <v>0</v>
      </c>
      <c r="G58" s="79">
        <v>0</v>
      </c>
      <c r="H58" s="79">
        <f t="shared" si="11"/>
        <v>0</v>
      </c>
    </row>
    <row r="59" spans="1:8" x14ac:dyDescent="0.2">
      <c r="A59" s="36"/>
      <c r="B59" s="37" t="s">
        <v>151</v>
      </c>
      <c r="C59" s="79">
        <v>0</v>
      </c>
      <c r="D59" s="79">
        <v>0</v>
      </c>
      <c r="E59" s="79">
        <f t="shared" si="10"/>
        <v>0</v>
      </c>
      <c r="F59" s="79">
        <v>0</v>
      </c>
      <c r="G59" s="79">
        <v>0</v>
      </c>
      <c r="H59" s="79">
        <f t="shared" si="11"/>
        <v>0</v>
      </c>
    </row>
    <row r="60" spans="1:8" x14ac:dyDescent="0.2">
      <c r="A60" s="36"/>
      <c r="B60" s="37" t="s">
        <v>152</v>
      </c>
      <c r="C60" s="79">
        <v>0</v>
      </c>
      <c r="D60" s="79">
        <v>0</v>
      </c>
      <c r="E60" s="79">
        <f t="shared" si="10"/>
        <v>0</v>
      </c>
      <c r="F60" s="79">
        <v>0</v>
      </c>
      <c r="G60" s="79">
        <v>0</v>
      </c>
      <c r="H60" s="79">
        <f t="shared" si="11"/>
        <v>0</v>
      </c>
    </row>
    <row r="61" spans="1:8" x14ac:dyDescent="0.2">
      <c r="A61" s="36"/>
      <c r="B61" s="37" t="s">
        <v>153</v>
      </c>
      <c r="C61" s="79">
        <v>0</v>
      </c>
      <c r="D61" s="79">
        <v>0</v>
      </c>
      <c r="E61" s="79">
        <f t="shared" si="10"/>
        <v>0</v>
      </c>
      <c r="F61" s="79">
        <v>0</v>
      </c>
      <c r="G61" s="79">
        <v>0</v>
      </c>
      <c r="H61" s="79">
        <f t="shared" si="11"/>
        <v>0</v>
      </c>
    </row>
    <row r="62" spans="1:8" x14ac:dyDescent="0.2">
      <c r="A62" s="36"/>
      <c r="B62" s="37" t="s">
        <v>154</v>
      </c>
      <c r="C62" s="79">
        <v>0</v>
      </c>
      <c r="D62" s="79">
        <v>0</v>
      </c>
      <c r="E62" s="79">
        <f t="shared" si="10"/>
        <v>0</v>
      </c>
      <c r="F62" s="79">
        <v>0</v>
      </c>
      <c r="G62" s="79">
        <v>0</v>
      </c>
      <c r="H62" s="79">
        <f t="shared" si="11"/>
        <v>0</v>
      </c>
    </row>
    <row r="63" spans="1:8" x14ac:dyDescent="0.2">
      <c r="A63" s="36"/>
      <c r="B63" s="37" t="s">
        <v>155</v>
      </c>
      <c r="C63" s="79">
        <v>0</v>
      </c>
      <c r="D63" s="79">
        <v>0</v>
      </c>
      <c r="E63" s="79">
        <f t="shared" si="10"/>
        <v>0</v>
      </c>
      <c r="F63" s="79">
        <v>0</v>
      </c>
      <c r="G63" s="79">
        <v>0</v>
      </c>
      <c r="H63" s="79">
        <f t="shared" si="11"/>
        <v>0</v>
      </c>
    </row>
    <row r="64" spans="1:8" x14ac:dyDescent="0.2">
      <c r="A64" s="36"/>
      <c r="B64" s="37" t="s">
        <v>156</v>
      </c>
      <c r="C64" s="79">
        <v>0</v>
      </c>
      <c r="D64" s="79">
        <v>0</v>
      </c>
      <c r="E64" s="79">
        <f t="shared" si="10"/>
        <v>0</v>
      </c>
      <c r="F64" s="79">
        <v>0</v>
      </c>
      <c r="G64" s="79">
        <v>0</v>
      </c>
      <c r="H64" s="79">
        <f t="shared" si="11"/>
        <v>0</v>
      </c>
    </row>
    <row r="65" spans="1:8" x14ac:dyDescent="0.2">
      <c r="A65" s="36"/>
      <c r="B65" s="37" t="s">
        <v>157</v>
      </c>
      <c r="C65" s="79">
        <v>0</v>
      </c>
      <c r="D65" s="79">
        <v>0</v>
      </c>
      <c r="E65" s="79">
        <f t="shared" si="10"/>
        <v>0</v>
      </c>
      <c r="F65" s="79">
        <v>0</v>
      </c>
      <c r="G65" s="79">
        <v>0</v>
      </c>
      <c r="H65" s="79">
        <f t="shared" si="11"/>
        <v>0</v>
      </c>
    </row>
    <row r="66" spans="1:8" x14ac:dyDescent="0.2">
      <c r="A66" s="39"/>
      <c r="B66" s="40"/>
      <c r="C66" s="79"/>
      <c r="D66" s="79"/>
      <c r="E66" s="79"/>
      <c r="F66" s="79"/>
      <c r="G66" s="79"/>
      <c r="H66" s="79"/>
    </row>
    <row r="67" spans="1:8" x14ac:dyDescent="0.2">
      <c r="A67" s="151" t="s">
        <v>158</v>
      </c>
      <c r="B67" s="152"/>
      <c r="C67" s="79">
        <v>0</v>
      </c>
      <c r="D67" s="79">
        <v>0</v>
      </c>
      <c r="E67" s="79">
        <f t="shared" si="10"/>
        <v>0</v>
      </c>
      <c r="F67" s="79">
        <v>0</v>
      </c>
      <c r="G67" s="79">
        <v>0</v>
      </c>
      <c r="H67" s="79">
        <f t="shared" si="11"/>
        <v>0</v>
      </c>
    </row>
    <row r="68" spans="1:8" x14ac:dyDescent="0.2">
      <c r="A68" s="36"/>
      <c r="B68" s="37" t="s">
        <v>159</v>
      </c>
      <c r="C68" s="79">
        <v>0</v>
      </c>
      <c r="D68" s="79">
        <v>0</v>
      </c>
      <c r="E68" s="79">
        <f t="shared" si="10"/>
        <v>0</v>
      </c>
      <c r="F68" s="79">
        <v>0</v>
      </c>
      <c r="G68" s="79">
        <v>0</v>
      </c>
      <c r="H68" s="79">
        <f t="shared" si="11"/>
        <v>0</v>
      </c>
    </row>
    <row r="69" spans="1:8" x14ac:dyDescent="0.2">
      <c r="A69" s="36"/>
      <c r="B69" s="37" t="s">
        <v>160</v>
      </c>
      <c r="C69" s="79">
        <v>0</v>
      </c>
      <c r="D69" s="79">
        <v>0</v>
      </c>
      <c r="E69" s="79">
        <f t="shared" si="10"/>
        <v>0</v>
      </c>
      <c r="F69" s="79">
        <v>0</v>
      </c>
      <c r="G69" s="79">
        <v>0</v>
      </c>
      <c r="H69" s="79">
        <f t="shared" si="11"/>
        <v>0</v>
      </c>
    </row>
    <row r="70" spans="1:8" x14ac:dyDescent="0.2">
      <c r="A70" s="36"/>
      <c r="B70" s="37" t="s">
        <v>161</v>
      </c>
      <c r="C70" s="79">
        <v>0</v>
      </c>
      <c r="D70" s="79">
        <v>0</v>
      </c>
      <c r="E70" s="79">
        <f t="shared" si="10"/>
        <v>0</v>
      </c>
      <c r="F70" s="79">
        <v>0</v>
      </c>
      <c r="G70" s="79">
        <v>0</v>
      </c>
      <c r="H70" s="79">
        <f t="shared" si="11"/>
        <v>0</v>
      </c>
    </row>
    <row r="71" spans="1:8" x14ac:dyDescent="0.2">
      <c r="A71" s="36"/>
      <c r="B71" s="37" t="s">
        <v>162</v>
      </c>
      <c r="C71" s="79">
        <v>0</v>
      </c>
      <c r="D71" s="79">
        <v>0</v>
      </c>
      <c r="E71" s="79">
        <f t="shared" si="10"/>
        <v>0</v>
      </c>
      <c r="F71" s="79">
        <v>0</v>
      </c>
      <c r="G71" s="79">
        <v>0</v>
      </c>
      <c r="H71" s="79">
        <f t="shared" si="11"/>
        <v>0</v>
      </c>
    </row>
    <row r="72" spans="1:8" x14ac:dyDescent="0.2">
      <c r="A72" s="36"/>
      <c r="B72" s="37" t="s">
        <v>163</v>
      </c>
      <c r="C72" s="79">
        <v>0</v>
      </c>
      <c r="D72" s="79">
        <v>0</v>
      </c>
      <c r="E72" s="79">
        <f t="shared" si="10"/>
        <v>0</v>
      </c>
      <c r="F72" s="79">
        <v>0</v>
      </c>
      <c r="G72" s="79">
        <v>0</v>
      </c>
      <c r="H72" s="79">
        <f t="shared" si="11"/>
        <v>0</v>
      </c>
    </row>
    <row r="73" spans="1:8" x14ac:dyDescent="0.2">
      <c r="A73" s="36"/>
      <c r="B73" s="37" t="s">
        <v>164</v>
      </c>
      <c r="C73" s="79">
        <v>0</v>
      </c>
      <c r="D73" s="79">
        <v>0</v>
      </c>
      <c r="E73" s="79">
        <f t="shared" si="10"/>
        <v>0</v>
      </c>
      <c r="F73" s="79">
        <v>0</v>
      </c>
      <c r="G73" s="79">
        <v>0</v>
      </c>
      <c r="H73" s="79">
        <f t="shared" si="11"/>
        <v>0</v>
      </c>
    </row>
    <row r="74" spans="1:8" x14ac:dyDescent="0.2">
      <c r="A74" s="36"/>
      <c r="B74" s="37" t="s">
        <v>165</v>
      </c>
      <c r="C74" s="79">
        <v>0</v>
      </c>
      <c r="D74" s="79">
        <v>0</v>
      </c>
      <c r="E74" s="79">
        <f t="shared" si="10"/>
        <v>0</v>
      </c>
      <c r="F74" s="79">
        <v>0</v>
      </c>
      <c r="G74" s="79">
        <v>0</v>
      </c>
      <c r="H74" s="79">
        <f t="shared" si="11"/>
        <v>0</v>
      </c>
    </row>
    <row r="75" spans="1:8" x14ac:dyDescent="0.2">
      <c r="A75" s="36"/>
      <c r="B75" s="37" t="s">
        <v>166</v>
      </c>
      <c r="C75" s="79">
        <v>0</v>
      </c>
      <c r="D75" s="79">
        <v>0</v>
      </c>
      <c r="E75" s="79">
        <f t="shared" si="10"/>
        <v>0</v>
      </c>
      <c r="F75" s="79">
        <v>0</v>
      </c>
      <c r="G75" s="79">
        <v>0</v>
      </c>
      <c r="H75" s="79">
        <f t="shared" si="11"/>
        <v>0</v>
      </c>
    </row>
    <row r="76" spans="1:8" x14ac:dyDescent="0.2">
      <c r="A76" s="36"/>
      <c r="B76" s="37" t="s">
        <v>167</v>
      </c>
      <c r="C76" s="79">
        <v>0</v>
      </c>
      <c r="D76" s="79">
        <v>0</v>
      </c>
      <c r="E76" s="79">
        <f t="shared" si="10"/>
        <v>0</v>
      </c>
      <c r="F76" s="79">
        <v>0</v>
      </c>
      <c r="G76" s="79">
        <v>0</v>
      </c>
      <c r="H76" s="79">
        <f t="shared" si="11"/>
        <v>0</v>
      </c>
    </row>
    <row r="77" spans="1:8" x14ac:dyDescent="0.2">
      <c r="A77" s="39"/>
      <c r="B77" s="40"/>
      <c r="C77" s="79"/>
      <c r="D77" s="79"/>
      <c r="E77" s="79"/>
      <c r="F77" s="79"/>
      <c r="G77" s="79"/>
      <c r="H77" s="79"/>
    </row>
    <row r="78" spans="1:8" x14ac:dyDescent="0.2">
      <c r="A78" s="151" t="s">
        <v>168</v>
      </c>
      <c r="B78" s="152"/>
      <c r="C78" s="79">
        <v>0</v>
      </c>
      <c r="D78" s="79">
        <v>0</v>
      </c>
      <c r="E78" s="79">
        <f t="shared" si="10"/>
        <v>0</v>
      </c>
      <c r="F78" s="79">
        <v>0</v>
      </c>
      <c r="G78" s="79">
        <v>0</v>
      </c>
      <c r="H78" s="79">
        <f t="shared" si="11"/>
        <v>0</v>
      </c>
    </row>
    <row r="79" spans="1:8" x14ac:dyDescent="0.2">
      <c r="A79" s="36"/>
      <c r="B79" s="37" t="s">
        <v>169</v>
      </c>
      <c r="C79" s="79">
        <v>0</v>
      </c>
      <c r="D79" s="79">
        <v>0</v>
      </c>
      <c r="E79" s="79">
        <f t="shared" si="10"/>
        <v>0</v>
      </c>
      <c r="F79" s="79">
        <v>0</v>
      </c>
      <c r="G79" s="79">
        <v>0</v>
      </c>
      <c r="H79" s="79">
        <f t="shared" si="11"/>
        <v>0</v>
      </c>
    </row>
    <row r="80" spans="1:8" x14ac:dyDescent="0.2">
      <c r="A80" s="36"/>
      <c r="B80" s="37" t="s">
        <v>170</v>
      </c>
      <c r="C80" s="79">
        <v>0</v>
      </c>
      <c r="D80" s="79">
        <v>0</v>
      </c>
      <c r="E80" s="79">
        <f t="shared" si="10"/>
        <v>0</v>
      </c>
      <c r="F80" s="79">
        <v>0</v>
      </c>
      <c r="G80" s="79">
        <v>0</v>
      </c>
      <c r="H80" s="79">
        <f t="shared" si="11"/>
        <v>0</v>
      </c>
    </row>
    <row r="81" spans="1:8" x14ac:dyDescent="0.2">
      <c r="A81" s="36"/>
      <c r="B81" s="37" t="s">
        <v>171</v>
      </c>
      <c r="C81" s="79">
        <v>0</v>
      </c>
      <c r="D81" s="79">
        <v>0</v>
      </c>
      <c r="E81" s="79">
        <f t="shared" si="10"/>
        <v>0</v>
      </c>
      <c r="F81" s="79">
        <v>0</v>
      </c>
      <c r="G81" s="79">
        <v>0</v>
      </c>
      <c r="H81" s="79">
        <f t="shared" si="11"/>
        <v>0</v>
      </c>
    </row>
    <row r="82" spans="1:8" x14ac:dyDescent="0.2">
      <c r="A82" s="36"/>
      <c r="B82" s="37" t="s">
        <v>172</v>
      </c>
      <c r="C82" s="79">
        <v>0</v>
      </c>
      <c r="D82" s="79">
        <v>0</v>
      </c>
      <c r="E82" s="79">
        <f t="shared" si="10"/>
        <v>0</v>
      </c>
      <c r="F82" s="79">
        <v>0</v>
      </c>
      <c r="G82" s="79">
        <v>0</v>
      </c>
      <c r="H82" s="79">
        <f t="shared" si="11"/>
        <v>0</v>
      </c>
    </row>
    <row r="83" spans="1:8" x14ac:dyDescent="0.2">
      <c r="A83" s="39"/>
      <c r="B83" s="40"/>
      <c r="C83" s="41"/>
      <c r="D83" s="41"/>
      <c r="E83" s="41"/>
      <c r="F83" s="41"/>
      <c r="G83" s="41"/>
      <c r="H83" s="41"/>
    </row>
    <row r="84" spans="1:8" x14ac:dyDescent="0.2">
      <c r="A84" s="151" t="s">
        <v>123</v>
      </c>
      <c r="B84" s="152"/>
      <c r="C84" s="78">
        <f>C47+C10</f>
        <v>1184806100</v>
      </c>
      <c r="D84" s="78">
        <f t="shared" ref="D84:H84" si="12">D47+D10</f>
        <v>0</v>
      </c>
      <c r="E84" s="78">
        <f t="shared" si="12"/>
        <v>1184806100</v>
      </c>
      <c r="F84" s="78">
        <f t="shared" si="12"/>
        <v>263035384.89000002</v>
      </c>
      <c r="G84" s="78">
        <f t="shared" si="12"/>
        <v>262036860.67999998</v>
      </c>
      <c r="H84" s="78">
        <f t="shared" si="12"/>
        <v>921770715.11000001</v>
      </c>
    </row>
    <row r="85" spans="1:8" ht="12.75" thickBot="1" x14ac:dyDescent="0.25">
      <c r="A85" s="42"/>
      <c r="B85" s="43"/>
      <c r="C85" s="44"/>
      <c r="D85" s="44"/>
      <c r="E85" s="44"/>
      <c r="F85" s="44"/>
      <c r="G85" s="44"/>
      <c r="H85" s="44"/>
    </row>
    <row r="86" spans="1:8" x14ac:dyDescent="0.2">
      <c r="A86" s="1"/>
    </row>
  </sheetData>
  <mergeCells count="20">
    <mergeCell ref="A84:B84"/>
    <mergeCell ref="A9:B9"/>
    <mergeCell ref="A10:B10"/>
    <mergeCell ref="A11:B11"/>
    <mergeCell ref="A21:B21"/>
    <mergeCell ref="A30:B30"/>
    <mergeCell ref="A41:B41"/>
    <mergeCell ref="A47:B47"/>
    <mergeCell ref="A48:B48"/>
    <mergeCell ref="A58:B58"/>
    <mergeCell ref="A67:B67"/>
    <mergeCell ref="A78:B78"/>
    <mergeCell ref="A7:B8"/>
    <mergeCell ref="C7:G7"/>
    <mergeCell ref="H7:H8"/>
    <mergeCell ref="A2:H2"/>
    <mergeCell ref="A3:H3"/>
    <mergeCell ref="A4:H4"/>
    <mergeCell ref="A5:H5"/>
    <mergeCell ref="A6:H6"/>
  </mergeCells>
  <pageMargins left="0.5" right="0.34" top="0.74803149606299213" bottom="0.74803149606299213" header="0.31496062992125984" footer="0.31496062992125984"/>
  <pageSetup scale="53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workbookViewId="0">
      <selection activeCell="A7" sqref="A7:G7"/>
    </sheetView>
  </sheetViews>
  <sheetFormatPr baseColWidth="10" defaultRowHeight="12" x14ac:dyDescent="0.2"/>
  <cols>
    <col min="1" max="1" width="52.28515625" style="5" customWidth="1"/>
    <col min="2" max="2" width="14.7109375" style="5" bestFit="1" customWidth="1"/>
    <col min="3" max="3" width="14" style="5" customWidth="1"/>
    <col min="4" max="4" width="14.7109375" style="5" bestFit="1" customWidth="1"/>
    <col min="5" max="6" width="13.28515625" style="5" bestFit="1" customWidth="1"/>
    <col min="7" max="7" width="13.7109375" style="5" bestFit="1" customWidth="1"/>
    <col min="8" max="16384" width="11.42578125" style="5"/>
  </cols>
  <sheetData>
    <row r="1" spans="1:7" x14ac:dyDescent="0.2">
      <c r="A1" s="1"/>
      <c r="B1" s="33"/>
    </row>
    <row r="2" spans="1:7" ht="12.75" thickBot="1" x14ac:dyDescent="0.25">
      <c r="B2" s="33"/>
    </row>
    <row r="3" spans="1:7" x14ac:dyDescent="0.2">
      <c r="A3" s="153" t="s">
        <v>257</v>
      </c>
      <c r="B3" s="154"/>
      <c r="C3" s="154"/>
      <c r="D3" s="154"/>
      <c r="E3" s="154"/>
      <c r="F3" s="154"/>
      <c r="G3" s="155"/>
    </row>
    <row r="4" spans="1:7" x14ac:dyDescent="0.2">
      <c r="A4" s="107" t="s">
        <v>260</v>
      </c>
      <c r="B4" s="108"/>
      <c r="C4" s="108"/>
      <c r="D4" s="108"/>
      <c r="E4" s="108"/>
      <c r="F4" s="108"/>
      <c r="G4" s="156"/>
    </row>
    <row r="5" spans="1:7" x14ac:dyDescent="0.2">
      <c r="A5" s="107" t="s">
        <v>174</v>
      </c>
      <c r="B5" s="108"/>
      <c r="C5" s="108"/>
      <c r="D5" s="108"/>
      <c r="E5" s="108"/>
      <c r="F5" s="108"/>
      <c r="G5" s="156"/>
    </row>
    <row r="6" spans="1:7" x14ac:dyDescent="0.2">
      <c r="A6" s="107" t="s">
        <v>265</v>
      </c>
      <c r="B6" s="108"/>
      <c r="C6" s="108"/>
      <c r="D6" s="108"/>
      <c r="E6" s="108"/>
      <c r="F6" s="108"/>
      <c r="G6" s="156"/>
    </row>
    <row r="7" spans="1:7" ht="12.75" thickBot="1" x14ac:dyDescent="0.25">
      <c r="A7" s="157" t="s">
        <v>1</v>
      </c>
      <c r="B7" s="158"/>
      <c r="C7" s="158"/>
      <c r="D7" s="158"/>
      <c r="E7" s="158"/>
      <c r="F7" s="158"/>
      <c r="G7" s="159"/>
    </row>
    <row r="8" spans="1:7" ht="12.75" thickBot="1" x14ac:dyDescent="0.25">
      <c r="A8" s="103" t="s">
        <v>2</v>
      </c>
      <c r="B8" s="173" t="s">
        <v>44</v>
      </c>
      <c r="C8" s="174"/>
      <c r="D8" s="174"/>
      <c r="E8" s="174"/>
      <c r="F8" s="175"/>
      <c r="G8" s="99" t="s">
        <v>45</v>
      </c>
    </row>
    <row r="9" spans="1:7" ht="24.75" thickBot="1" x14ac:dyDescent="0.25">
      <c r="A9" s="104"/>
      <c r="B9" s="8" t="s">
        <v>4</v>
      </c>
      <c r="C9" s="8" t="s">
        <v>46</v>
      </c>
      <c r="D9" s="8" t="s">
        <v>47</v>
      </c>
      <c r="E9" s="8" t="s">
        <v>175</v>
      </c>
      <c r="F9" s="8" t="s">
        <v>22</v>
      </c>
      <c r="G9" s="100"/>
    </row>
    <row r="10" spans="1:7" x14ac:dyDescent="0.2">
      <c r="A10" s="60" t="s">
        <v>176</v>
      </c>
      <c r="B10" s="75">
        <f>B11+B12+B13+B16+B17+B20</f>
        <v>1084448000</v>
      </c>
      <c r="C10" s="75">
        <f t="shared" ref="C10:G10" si="0">C11+C12+C13+C16+C17+C20</f>
        <v>0</v>
      </c>
      <c r="D10" s="75">
        <f t="shared" si="0"/>
        <v>1084448000</v>
      </c>
      <c r="E10" s="75">
        <f t="shared" si="0"/>
        <v>243657000.47000003</v>
      </c>
      <c r="F10" s="75">
        <f t="shared" si="0"/>
        <v>242988758.76999998</v>
      </c>
      <c r="G10" s="75">
        <f t="shared" si="0"/>
        <v>840790999.52999997</v>
      </c>
    </row>
    <row r="11" spans="1:7" x14ac:dyDescent="0.2">
      <c r="A11" s="61" t="s">
        <v>177</v>
      </c>
      <c r="B11" s="76">
        <f>SUM(FORMATO_6a!C11)</f>
        <v>1084448000</v>
      </c>
      <c r="C11" s="76">
        <f>SUM(FORMATO_6a!D11)</f>
        <v>0</v>
      </c>
      <c r="D11" s="76">
        <f>B11+C11</f>
        <v>1084448000</v>
      </c>
      <c r="E11" s="76">
        <f>SUM(FORMATO_6a!F11)</f>
        <v>243657000.47000003</v>
      </c>
      <c r="F11" s="76">
        <f>SUM(FORMATO_6a!G11)</f>
        <v>242988758.76999998</v>
      </c>
      <c r="G11" s="76">
        <f>D11-E11</f>
        <v>840790999.52999997</v>
      </c>
    </row>
    <row r="12" spans="1:7" x14ac:dyDescent="0.2">
      <c r="A12" s="61" t="s">
        <v>178</v>
      </c>
      <c r="B12" s="91">
        <v>0</v>
      </c>
      <c r="C12" s="92">
        <v>0</v>
      </c>
      <c r="D12" s="92">
        <v>0</v>
      </c>
      <c r="E12" s="92">
        <v>0</v>
      </c>
      <c r="F12" s="92">
        <v>0</v>
      </c>
      <c r="G12" s="92">
        <v>0</v>
      </c>
    </row>
    <row r="13" spans="1:7" x14ac:dyDescent="0.2">
      <c r="A13" s="61" t="s">
        <v>179</v>
      </c>
      <c r="B13" s="91">
        <v>0</v>
      </c>
      <c r="C13" s="92">
        <v>0</v>
      </c>
      <c r="D13" s="92">
        <v>0</v>
      </c>
      <c r="E13" s="92">
        <v>0</v>
      </c>
      <c r="F13" s="92">
        <v>0</v>
      </c>
      <c r="G13" s="92">
        <v>0</v>
      </c>
    </row>
    <row r="14" spans="1:7" x14ac:dyDescent="0.2">
      <c r="A14" s="61" t="s">
        <v>180</v>
      </c>
      <c r="B14" s="91">
        <v>0</v>
      </c>
      <c r="C14" s="92">
        <v>0</v>
      </c>
      <c r="D14" s="92">
        <v>0</v>
      </c>
      <c r="E14" s="92">
        <v>0</v>
      </c>
      <c r="F14" s="92">
        <v>0</v>
      </c>
      <c r="G14" s="92">
        <v>0</v>
      </c>
    </row>
    <row r="15" spans="1:7" x14ac:dyDescent="0.2">
      <c r="A15" s="61" t="s">
        <v>181</v>
      </c>
      <c r="B15" s="91">
        <v>0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</row>
    <row r="16" spans="1:7" x14ac:dyDescent="0.2">
      <c r="A16" s="61" t="s">
        <v>182</v>
      </c>
      <c r="B16" s="91">
        <v>0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</row>
    <row r="17" spans="1:7" ht="24" x14ac:dyDescent="0.2">
      <c r="A17" s="61" t="s">
        <v>183</v>
      </c>
      <c r="B17" s="91">
        <v>0</v>
      </c>
      <c r="C17" s="92">
        <v>0</v>
      </c>
      <c r="D17" s="92">
        <v>0</v>
      </c>
      <c r="E17" s="92">
        <v>0</v>
      </c>
      <c r="F17" s="92">
        <v>0</v>
      </c>
      <c r="G17" s="92">
        <v>0</v>
      </c>
    </row>
    <row r="18" spans="1:7" x14ac:dyDescent="0.2">
      <c r="A18" s="62" t="s">
        <v>184</v>
      </c>
      <c r="B18" s="91">
        <v>0</v>
      </c>
      <c r="C18" s="92">
        <v>0</v>
      </c>
      <c r="D18" s="92">
        <v>0</v>
      </c>
      <c r="E18" s="92">
        <v>0</v>
      </c>
      <c r="F18" s="92">
        <v>0</v>
      </c>
      <c r="G18" s="92">
        <v>0</v>
      </c>
    </row>
    <row r="19" spans="1:7" x14ac:dyDescent="0.2">
      <c r="A19" s="62" t="s">
        <v>185</v>
      </c>
      <c r="B19" s="91">
        <v>0</v>
      </c>
      <c r="C19" s="92">
        <v>0</v>
      </c>
      <c r="D19" s="92">
        <v>0</v>
      </c>
      <c r="E19" s="92">
        <v>0</v>
      </c>
      <c r="F19" s="92">
        <v>0</v>
      </c>
      <c r="G19" s="92">
        <v>0</v>
      </c>
    </row>
    <row r="20" spans="1:7" x14ac:dyDescent="0.2">
      <c r="A20" s="61" t="s">
        <v>186</v>
      </c>
      <c r="B20" s="91">
        <v>0</v>
      </c>
      <c r="C20" s="92">
        <v>0</v>
      </c>
      <c r="D20" s="92">
        <v>0</v>
      </c>
      <c r="E20" s="92">
        <v>0</v>
      </c>
      <c r="F20" s="92">
        <v>0</v>
      </c>
      <c r="G20" s="92">
        <v>0</v>
      </c>
    </row>
    <row r="21" spans="1:7" x14ac:dyDescent="0.2">
      <c r="A21" s="61"/>
      <c r="B21" s="91"/>
      <c r="C21" s="92"/>
      <c r="D21" s="92"/>
      <c r="E21" s="92"/>
      <c r="F21" s="92"/>
      <c r="G21" s="92"/>
    </row>
    <row r="22" spans="1:7" x14ac:dyDescent="0.2">
      <c r="A22" s="60" t="s">
        <v>187</v>
      </c>
      <c r="B22" s="93">
        <v>0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</row>
    <row r="23" spans="1:7" x14ac:dyDescent="0.2">
      <c r="A23" s="61" t="s">
        <v>177</v>
      </c>
      <c r="B23" s="91">
        <v>0</v>
      </c>
      <c r="C23" s="92">
        <v>0</v>
      </c>
      <c r="D23" s="92">
        <v>0</v>
      </c>
      <c r="E23" s="92">
        <v>0</v>
      </c>
      <c r="F23" s="92">
        <v>0</v>
      </c>
      <c r="G23" s="92">
        <v>0</v>
      </c>
    </row>
    <row r="24" spans="1:7" x14ac:dyDescent="0.2">
      <c r="A24" s="61" t="s">
        <v>178</v>
      </c>
      <c r="B24" s="91">
        <v>0</v>
      </c>
      <c r="C24" s="92">
        <v>0</v>
      </c>
      <c r="D24" s="92">
        <v>0</v>
      </c>
      <c r="E24" s="92">
        <v>0</v>
      </c>
      <c r="F24" s="92">
        <v>0</v>
      </c>
      <c r="G24" s="92">
        <v>0</v>
      </c>
    </row>
    <row r="25" spans="1:7" x14ac:dyDescent="0.2">
      <c r="A25" s="61" t="s">
        <v>179</v>
      </c>
      <c r="B25" s="91">
        <v>0</v>
      </c>
      <c r="C25" s="92">
        <v>0</v>
      </c>
      <c r="D25" s="92">
        <v>0</v>
      </c>
      <c r="E25" s="92">
        <v>0</v>
      </c>
      <c r="F25" s="92">
        <v>0</v>
      </c>
      <c r="G25" s="92">
        <v>0</v>
      </c>
    </row>
    <row r="26" spans="1:7" x14ac:dyDescent="0.2">
      <c r="A26" s="61" t="s">
        <v>180</v>
      </c>
      <c r="B26" s="91">
        <v>0</v>
      </c>
      <c r="C26" s="92">
        <v>0</v>
      </c>
      <c r="D26" s="92">
        <v>0</v>
      </c>
      <c r="E26" s="92">
        <v>0</v>
      </c>
      <c r="F26" s="92">
        <v>0</v>
      </c>
      <c r="G26" s="92">
        <v>0</v>
      </c>
    </row>
    <row r="27" spans="1:7" x14ac:dyDescent="0.2">
      <c r="A27" s="61" t="s">
        <v>181</v>
      </c>
      <c r="B27" s="91">
        <v>0</v>
      </c>
      <c r="C27" s="92">
        <v>0</v>
      </c>
      <c r="D27" s="92">
        <v>0</v>
      </c>
      <c r="E27" s="92">
        <v>0</v>
      </c>
      <c r="F27" s="92">
        <v>0</v>
      </c>
      <c r="G27" s="92">
        <v>0</v>
      </c>
    </row>
    <row r="28" spans="1:7" x14ac:dyDescent="0.2">
      <c r="A28" s="61" t="s">
        <v>182</v>
      </c>
      <c r="B28" s="91">
        <v>0</v>
      </c>
      <c r="C28" s="92">
        <v>0</v>
      </c>
      <c r="D28" s="92">
        <v>0</v>
      </c>
      <c r="E28" s="92">
        <v>0</v>
      </c>
      <c r="F28" s="92">
        <v>0</v>
      </c>
      <c r="G28" s="92">
        <v>0</v>
      </c>
    </row>
    <row r="29" spans="1:7" ht="24" x14ac:dyDescent="0.2">
      <c r="A29" s="61" t="s">
        <v>183</v>
      </c>
      <c r="B29" s="91">
        <v>0</v>
      </c>
      <c r="C29" s="92">
        <v>0</v>
      </c>
      <c r="D29" s="92">
        <v>0</v>
      </c>
      <c r="E29" s="92">
        <v>0</v>
      </c>
      <c r="F29" s="92">
        <v>0</v>
      </c>
      <c r="G29" s="92">
        <v>0</v>
      </c>
    </row>
    <row r="30" spans="1:7" x14ac:dyDescent="0.2">
      <c r="A30" s="62" t="s">
        <v>184</v>
      </c>
      <c r="B30" s="91">
        <v>0</v>
      </c>
      <c r="C30" s="92">
        <v>0</v>
      </c>
      <c r="D30" s="92">
        <v>0</v>
      </c>
      <c r="E30" s="92">
        <v>0</v>
      </c>
      <c r="F30" s="92">
        <v>0</v>
      </c>
      <c r="G30" s="92">
        <v>0</v>
      </c>
    </row>
    <row r="31" spans="1:7" x14ac:dyDescent="0.2">
      <c r="A31" s="62" t="s">
        <v>185</v>
      </c>
      <c r="B31" s="91">
        <v>0</v>
      </c>
      <c r="C31" s="92">
        <v>0</v>
      </c>
      <c r="D31" s="92">
        <v>0</v>
      </c>
      <c r="E31" s="92">
        <v>0</v>
      </c>
      <c r="F31" s="92">
        <v>0</v>
      </c>
      <c r="G31" s="92">
        <v>0</v>
      </c>
    </row>
    <row r="32" spans="1:7" x14ac:dyDescent="0.2">
      <c r="A32" s="61" t="s">
        <v>186</v>
      </c>
      <c r="B32" s="91">
        <v>0</v>
      </c>
      <c r="C32" s="92">
        <v>0</v>
      </c>
      <c r="D32" s="92">
        <v>0</v>
      </c>
      <c r="E32" s="92">
        <v>0</v>
      </c>
      <c r="F32" s="92">
        <v>0</v>
      </c>
      <c r="G32" s="92">
        <v>0</v>
      </c>
    </row>
    <row r="33" spans="1:7" x14ac:dyDescent="0.2">
      <c r="A33" s="60" t="s">
        <v>188</v>
      </c>
      <c r="B33" s="75">
        <f>B22+B10</f>
        <v>1084448000</v>
      </c>
      <c r="C33" s="75">
        <f t="shared" ref="C33:G33" si="1">C22+C10</f>
        <v>0</v>
      </c>
      <c r="D33" s="75">
        <f t="shared" si="1"/>
        <v>1084448000</v>
      </c>
      <c r="E33" s="75">
        <f t="shared" si="1"/>
        <v>243657000.47000003</v>
      </c>
      <c r="F33" s="75">
        <f t="shared" si="1"/>
        <v>242988758.76999998</v>
      </c>
      <c r="G33" s="75">
        <f t="shared" si="1"/>
        <v>840790999.52999997</v>
      </c>
    </row>
    <row r="34" spans="1:7" ht="12.75" thickBot="1" x14ac:dyDescent="0.25">
      <c r="A34" s="63"/>
      <c r="B34" s="64"/>
      <c r="C34" s="65"/>
      <c r="D34" s="65"/>
      <c r="E34" s="65"/>
      <c r="F34" s="65"/>
      <c r="G34" s="65"/>
    </row>
    <row r="35" spans="1:7" x14ac:dyDescent="0.2">
      <c r="A35" s="2"/>
    </row>
  </sheetData>
  <mergeCells count="8">
    <mergeCell ref="A8:A9"/>
    <mergeCell ref="B8:F8"/>
    <mergeCell ref="G8:G9"/>
    <mergeCell ref="A3:G3"/>
    <mergeCell ref="A4:G4"/>
    <mergeCell ref="A5:G5"/>
    <mergeCell ref="A6:G6"/>
    <mergeCell ref="A7:G7"/>
  </mergeCells>
  <pageMargins left="0.7" right="0.7" top="0.75" bottom="0.75" header="0.3" footer="0.3"/>
  <pageSetup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FORMATO_4</vt:lpstr>
      <vt:lpstr>FORMATO_5</vt:lpstr>
      <vt:lpstr>FORMATO_6a</vt:lpstr>
      <vt:lpstr>FORMATO_6b</vt:lpstr>
      <vt:lpstr>FORMATO_6c</vt:lpstr>
      <vt:lpstr>FORMATO_6d</vt:lpstr>
      <vt:lpstr>FORMATO_6a!Área_de_impresión</vt:lpstr>
      <vt:lpstr>FORMATO_4!Títulos_a_imprimir</vt:lpstr>
      <vt:lpstr>FORMATO_5!Títulos_a_imprimir</vt:lpstr>
      <vt:lpstr>FORMATO_6a!Títulos_a_imprimir</vt:lpstr>
      <vt:lpstr>FORMATO_6c!Títulos_a_imprimir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2022-04-25T17:17:12Z</cp:lastPrinted>
  <dcterms:created xsi:type="dcterms:W3CDTF">2017-01-24T00:42:56Z</dcterms:created>
  <dcterms:modified xsi:type="dcterms:W3CDTF">2022-05-02T18:49:44Z</dcterms:modified>
</cp:coreProperties>
</file>