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J15" i="34" l="1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J22" i="34" l="1"/>
  <c r="G17" i="34"/>
  <c r="F35" i="34" l="1"/>
  <c r="F33" i="34"/>
  <c r="J43" i="34" l="1"/>
  <c r="J40" i="34"/>
  <c r="I42" i="34"/>
  <c r="J42" i="34" s="1"/>
  <c r="H42" i="34"/>
  <c r="E35" i="34"/>
  <c r="E33" i="34"/>
  <c r="J46" i="34" l="1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J39" i="34"/>
  <c r="G29" i="34"/>
  <c r="G43" i="34"/>
  <c r="G39" i="34" s="1"/>
  <c r="I48" i="34"/>
  <c r="H29" i="34"/>
  <c r="G37" i="34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<sst xmlns="http://schemas.openxmlformats.org/spreadsheetml/2006/main" count="306" uniqueCount="114">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</sst>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3" fillId="0" borderId="0" xfId="0" applyNumberFormat="1" applyFont="1"/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workbookViewId="0">
      <selection activeCell="D4" sqref="D4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77" t="s">
        <v>100</v>
      </c>
      <c r="C1" s="77"/>
      <c r="D1" s="77"/>
      <c r="E1" s="77"/>
      <c r="F1" s="77"/>
      <c r="G1" s="77"/>
      <c r="H1" s="77"/>
      <c r="I1" s="77"/>
      <c r="J1" s="77"/>
    </row>
    <row r="2" spans="1:10" ht="15" x14ac:dyDescent="0.25">
      <c r="B2" s="77" t="s">
        <v>77</v>
      </c>
      <c r="C2" s="77"/>
      <c r="D2" s="77"/>
      <c r="E2" s="77"/>
      <c r="F2" s="77"/>
      <c r="G2" s="77"/>
      <c r="H2" s="77"/>
      <c r="I2" s="77"/>
      <c r="J2" s="77"/>
    </row>
    <row r="3" spans="1:10" ht="15" x14ac:dyDescent="0.25">
      <c r="B3" s="77" t="s">
        <v>113</v>
      </c>
      <c r="C3" s="77"/>
      <c r="D3" s="77"/>
      <c r="E3" s="77"/>
      <c r="F3" s="77"/>
      <c r="G3" s="77"/>
      <c r="H3" s="77"/>
      <c r="I3" s="77"/>
      <c r="J3" s="77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78" t="s">
        <v>78</v>
      </c>
      <c r="C7" s="78"/>
      <c r="D7" s="78"/>
      <c r="E7" s="78" t="s">
        <v>79</v>
      </c>
      <c r="F7" s="78"/>
      <c r="G7" s="78"/>
      <c r="H7" s="78"/>
      <c r="I7" s="78"/>
      <c r="J7" s="79" t="s">
        <v>80</v>
      </c>
    </row>
    <row r="8" spans="1:10" ht="24" x14ac:dyDescent="0.2">
      <c r="A8" s="19"/>
      <c r="B8" s="78"/>
      <c r="C8" s="78"/>
      <c r="D8" s="78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79"/>
    </row>
    <row r="9" spans="1:10" ht="12" customHeight="1" x14ac:dyDescent="0.2">
      <c r="A9" s="19"/>
      <c r="B9" s="78"/>
      <c r="C9" s="78"/>
      <c r="D9" s="78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74" t="s">
        <v>73</v>
      </c>
      <c r="C11" s="75"/>
      <c r="D11" s="76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74" t="s">
        <v>76</v>
      </c>
      <c r="C12" s="75"/>
      <c r="D12" s="76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74" t="s">
        <v>74</v>
      </c>
      <c r="C13" s="75"/>
      <c r="D13" s="76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74" t="s">
        <v>75</v>
      </c>
      <c r="C14" s="75"/>
      <c r="D14" s="76"/>
      <c r="E14" s="30">
        <v>2733789.61</v>
      </c>
      <c r="F14" s="30"/>
      <c r="G14" s="30">
        <f t="shared" si="0"/>
        <v>2733789.61</v>
      </c>
      <c r="H14" s="30">
        <v>1204407.19</v>
      </c>
      <c r="I14" s="30">
        <v>1204407.19</v>
      </c>
      <c r="J14" s="30">
        <f t="shared" si="1"/>
        <v>-1529382.42</v>
      </c>
    </row>
    <row r="15" spans="1:10" ht="12" customHeight="1" x14ac:dyDescent="0.2">
      <c r="A15" s="24"/>
      <c r="B15" s="74" t="s">
        <v>91</v>
      </c>
      <c r="C15" s="75"/>
      <c r="D15" s="76"/>
      <c r="E15" s="31">
        <f>36320508.12</f>
        <v>36320508.119999997</v>
      </c>
      <c r="F15" s="30">
        <v>0</v>
      </c>
      <c r="G15" s="30">
        <f t="shared" si="0"/>
        <v>36320508.119999997</v>
      </c>
      <c r="H15" s="31">
        <v>34206155.359999999</v>
      </c>
      <c r="I15" s="31">
        <v>34206155.359999999</v>
      </c>
      <c r="J15" s="30">
        <f t="shared" si="1"/>
        <v>-2114352.7599999979</v>
      </c>
    </row>
    <row r="16" spans="1:10" ht="12" customHeight="1" x14ac:dyDescent="0.2">
      <c r="A16" s="24"/>
      <c r="B16" s="74" t="s">
        <v>92</v>
      </c>
      <c r="C16" s="75"/>
      <c r="D16" s="76"/>
      <c r="E16" s="31">
        <v>11596233.09</v>
      </c>
      <c r="F16" s="30"/>
      <c r="G16" s="31">
        <f t="shared" si="0"/>
        <v>11596233.09</v>
      </c>
      <c r="H16" s="31">
        <v>4909542.82</v>
      </c>
      <c r="I16" s="31">
        <v>4909542.82</v>
      </c>
      <c r="J16" s="30">
        <f>+I16-E16</f>
        <v>-6686690.2699999996</v>
      </c>
    </row>
    <row r="17" spans="1:10" s="17" customFormat="1" x14ac:dyDescent="0.2">
      <c r="A17" s="24"/>
      <c r="B17" s="74" t="s">
        <v>108</v>
      </c>
      <c r="C17" s="75"/>
      <c r="D17" s="76"/>
      <c r="E17" s="31">
        <f>2107364.33</f>
        <v>2107364.33</v>
      </c>
      <c r="F17" s="30"/>
      <c r="G17" s="31">
        <f t="shared" si="0"/>
        <v>2107364.33</v>
      </c>
      <c r="H17" s="31">
        <v>597031.64</v>
      </c>
      <c r="I17" s="31">
        <v>597031.64</v>
      </c>
      <c r="J17" s="30">
        <f>+I17-E17</f>
        <v>-1510332.69</v>
      </c>
    </row>
    <row r="18" spans="1:10" ht="30" customHeight="1" x14ac:dyDescent="0.2">
      <c r="A18" s="24"/>
      <c r="B18" s="74" t="s">
        <v>109</v>
      </c>
      <c r="C18" s="75"/>
      <c r="D18" s="76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74" t="s">
        <v>101</v>
      </c>
      <c r="C19" s="75"/>
      <c r="D19" s="76"/>
      <c r="E19" s="31">
        <v>0</v>
      </c>
      <c r="F19" s="30"/>
      <c r="G19" s="31">
        <f t="shared" si="0"/>
        <v>0</v>
      </c>
      <c r="H19" s="31"/>
      <c r="I19" s="31"/>
      <c r="J19" s="31">
        <f t="shared" si="1"/>
        <v>0</v>
      </c>
    </row>
    <row r="20" spans="1:10" s="17" customFormat="1" ht="12" customHeight="1" x14ac:dyDescent="0.2">
      <c r="A20" s="24"/>
      <c r="B20" s="74" t="s">
        <v>94</v>
      </c>
      <c r="C20" s="75"/>
      <c r="D20" s="76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52757895.149999991</v>
      </c>
      <c r="F22" s="40">
        <f>SUM(F11+F12+F13+F14+F15+F16+F17+F18+F19+F20)</f>
        <v>0</v>
      </c>
      <c r="G22" s="40">
        <f>SUM(G11+G12+G13+G14+G15+G16+G17+G18+G19+G20)</f>
        <v>52757895.149999991</v>
      </c>
      <c r="H22" s="40">
        <f>SUM(H11+H12+H13+H14+H15+H16+H17+H18+H19+H20)</f>
        <v>40917137.009999998</v>
      </c>
      <c r="I22" s="40">
        <f>SUM(I11+I12+I13+I14+I15+I16+I17+I18+I19+I20)</f>
        <v>40917137.009999998</v>
      </c>
      <c r="J22" s="80">
        <f>SUM(J14,J15,J16,J19,J17)</f>
        <v>-11840758.139999997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2" t="s">
        <v>99</v>
      </c>
      <c r="I23" s="83"/>
      <c r="J23" s="81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79" t="s">
        <v>96</v>
      </c>
      <c r="C25" s="79"/>
      <c r="D25" s="79"/>
      <c r="E25" s="78" t="s">
        <v>79</v>
      </c>
      <c r="F25" s="78"/>
      <c r="G25" s="78"/>
      <c r="H25" s="78"/>
      <c r="I25" s="78"/>
      <c r="J25" s="79" t="s">
        <v>80</v>
      </c>
    </row>
    <row r="26" spans="1:10" ht="24" x14ac:dyDescent="0.2">
      <c r="A26" s="19"/>
      <c r="B26" s="79"/>
      <c r="C26" s="79"/>
      <c r="D26" s="79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79"/>
    </row>
    <row r="27" spans="1:10" ht="12" customHeight="1" x14ac:dyDescent="0.2">
      <c r="A27" s="19"/>
      <c r="B27" s="79"/>
      <c r="C27" s="79"/>
      <c r="D27" s="79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50650530.819999993</v>
      </c>
      <c r="F29" s="45">
        <f t="shared" si="2"/>
        <v>0</v>
      </c>
      <c r="G29" s="45">
        <f t="shared" si="2"/>
        <v>50650530.819999993</v>
      </c>
      <c r="H29" s="45">
        <f t="shared" si="2"/>
        <v>40320105.369999997</v>
      </c>
      <c r="I29" s="45">
        <f t="shared" si="2"/>
        <v>40320105.369999997</v>
      </c>
      <c r="J29" s="45">
        <f t="shared" si="2"/>
        <v>-10330425.449999997</v>
      </c>
    </row>
    <row r="30" spans="1:10" ht="12" customHeight="1" x14ac:dyDescent="0.2">
      <c r="A30" s="24"/>
      <c r="B30" s="46"/>
      <c r="C30" s="75" t="s">
        <v>73</v>
      </c>
      <c r="D30" s="76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5" t="s">
        <v>103</v>
      </c>
      <c r="D31" s="76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5" t="s">
        <v>74</v>
      </c>
      <c r="D32" s="76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1" ht="12" customHeight="1" x14ac:dyDescent="0.2">
      <c r="A33" s="24"/>
      <c r="B33" s="46"/>
      <c r="C33" s="75" t="s">
        <v>75</v>
      </c>
      <c r="D33" s="76"/>
      <c r="E33" s="30">
        <f>E14</f>
        <v>2733789.61</v>
      </c>
      <c r="F33" s="30">
        <f>F14</f>
        <v>0</v>
      </c>
      <c r="G33" s="30">
        <f t="shared" si="3"/>
        <v>2733789.61</v>
      </c>
      <c r="H33" s="30">
        <f t="shared" ref="H33:I35" si="5">H14</f>
        <v>1204407.19</v>
      </c>
      <c r="I33" s="30">
        <f t="shared" si="5"/>
        <v>1204407.19</v>
      </c>
      <c r="J33" s="30">
        <f t="shared" si="4"/>
        <v>-1529382.42</v>
      </c>
    </row>
    <row r="34" spans="1:11" ht="12" customHeight="1" x14ac:dyDescent="0.2">
      <c r="A34" s="24"/>
      <c r="B34" s="46"/>
      <c r="C34" s="75" t="s">
        <v>104</v>
      </c>
      <c r="D34" s="76"/>
      <c r="E34" s="30">
        <f>E15</f>
        <v>36320508.119999997</v>
      </c>
      <c r="F34" s="30">
        <v>0</v>
      </c>
      <c r="G34" s="31">
        <f t="shared" si="3"/>
        <v>36320508.119999997</v>
      </c>
      <c r="H34" s="30">
        <f t="shared" si="5"/>
        <v>34206155.359999999</v>
      </c>
      <c r="I34" s="30">
        <f t="shared" si="5"/>
        <v>34206155.359999999</v>
      </c>
      <c r="J34" s="31">
        <f t="shared" si="4"/>
        <v>-2114352.7599999979</v>
      </c>
    </row>
    <row r="35" spans="1:11" ht="12" customHeight="1" x14ac:dyDescent="0.2">
      <c r="A35" s="24"/>
      <c r="B35" s="46"/>
      <c r="C35" s="75" t="s">
        <v>105</v>
      </c>
      <c r="D35" s="76"/>
      <c r="E35" s="30">
        <f>E16</f>
        <v>11596233.09</v>
      </c>
      <c r="F35" s="30">
        <f>F16</f>
        <v>0</v>
      </c>
      <c r="G35" s="31">
        <f t="shared" si="3"/>
        <v>11596233.09</v>
      </c>
      <c r="H35" s="30">
        <f t="shared" si="5"/>
        <v>4909542.82</v>
      </c>
      <c r="I35" s="30">
        <f t="shared" si="5"/>
        <v>4909542.82</v>
      </c>
      <c r="J35" s="30">
        <f t="shared" si="4"/>
        <v>-6686690.2699999996</v>
      </c>
    </row>
    <row r="36" spans="1:11" s="17" customFormat="1" ht="30.75" customHeight="1" x14ac:dyDescent="0.2">
      <c r="A36" s="24"/>
      <c r="B36" s="46"/>
      <c r="C36" s="75" t="s">
        <v>109</v>
      </c>
      <c r="D36" s="76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1" s="17" customFormat="1" ht="12" customHeight="1" x14ac:dyDescent="0.2">
      <c r="A37" s="24"/>
      <c r="B37" s="46"/>
      <c r="C37" s="75" t="s">
        <v>93</v>
      </c>
      <c r="D37" s="76"/>
      <c r="E37" s="31"/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1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1" ht="40.5" customHeight="1" x14ac:dyDescent="0.2">
      <c r="A39" s="24"/>
      <c r="B39" s="84" t="s">
        <v>110</v>
      </c>
      <c r="C39" s="85"/>
      <c r="D39" s="86"/>
      <c r="E39" s="45">
        <f>+E40+E42+E43</f>
        <v>2107364.33</v>
      </c>
      <c r="F39" s="45">
        <f>+F40+F42+F43</f>
        <v>0</v>
      </c>
      <c r="G39" s="45">
        <f>+G40+G42+G43</f>
        <v>2107364.33</v>
      </c>
      <c r="H39" s="45">
        <f>+H40+H42+H43</f>
        <v>597031.64</v>
      </c>
      <c r="I39" s="45">
        <f>+I40+I42+I43</f>
        <v>597031.64</v>
      </c>
      <c r="J39" s="45">
        <f t="shared" si="4"/>
        <v>-1510332.69</v>
      </c>
    </row>
    <row r="40" spans="1:11" ht="12" customHeight="1" x14ac:dyDescent="0.2">
      <c r="A40" s="24"/>
      <c r="B40" s="42"/>
      <c r="C40" s="75" t="s">
        <v>76</v>
      </c>
      <c r="D40" s="76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1" ht="12" customHeight="1" x14ac:dyDescent="0.2">
      <c r="A41" s="24"/>
      <c r="B41" s="42"/>
      <c r="C41" s="75" t="s">
        <v>104</v>
      </c>
      <c r="D41" s="76"/>
      <c r="E41" s="30"/>
      <c r="F41" s="30"/>
      <c r="G41" s="30"/>
      <c r="H41" s="30"/>
      <c r="I41" s="30"/>
      <c r="J41" s="30"/>
    </row>
    <row r="42" spans="1:11" x14ac:dyDescent="0.2">
      <c r="A42" s="24"/>
      <c r="B42" s="46"/>
      <c r="C42" s="75" t="s">
        <v>111</v>
      </c>
      <c r="D42" s="76"/>
      <c r="E42" s="31">
        <f>E17</f>
        <v>2107364.33</v>
      </c>
      <c r="F42" s="30">
        <v>0</v>
      </c>
      <c r="G42" s="31">
        <f t="shared" si="3"/>
        <v>2107364.33</v>
      </c>
      <c r="H42" s="31">
        <f>H17</f>
        <v>597031.64</v>
      </c>
      <c r="I42" s="31">
        <f>I17</f>
        <v>597031.64</v>
      </c>
      <c r="J42" s="45">
        <f t="shared" si="4"/>
        <v>-1510332.69</v>
      </c>
    </row>
    <row r="43" spans="1:11" ht="25.5" customHeight="1" x14ac:dyDescent="0.2">
      <c r="A43" s="24"/>
      <c r="B43" s="46"/>
      <c r="C43" s="75" t="s">
        <v>101</v>
      </c>
      <c r="D43" s="76"/>
      <c r="E43" s="31">
        <f t="shared" ref="E43" si="6">E19</f>
        <v>0</v>
      </c>
      <c r="F43" s="31">
        <v>0</v>
      </c>
      <c r="G43" s="31">
        <f t="shared" si="3"/>
        <v>0</v>
      </c>
      <c r="H43" s="31">
        <f t="shared" ref="H43:I43" si="7">H19</f>
        <v>0</v>
      </c>
      <c r="I43" s="31">
        <f t="shared" si="7"/>
        <v>0</v>
      </c>
      <c r="J43" s="45">
        <f t="shared" si="4"/>
        <v>0</v>
      </c>
    </row>
    <row r="44" spans="1:11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1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1" ht="12" customHeight="1" x14ac:dyDescent="0.2">
      <c r="A46" s="24"/>
      <c r="B46" s="46"/>
      <c r="C46" s="75" t="s">
        <v>94</v>
      </c>
      <c r="D46" s="76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  <c r="K46" s="57"/>
    </row>
    <row r="47" spans="1:11" ht="12" customHeight="1" x14ac:dyDescent="0.2">
      <c r="A47" s="24"/>
      <c r="B47" s="32"/>
      <c r="C47" s="33"/>
      <c r="D47" s="34"/>
      <c r="E47" s="58"/>
      <c r="F47" s="58"/>
      <c r="G47" s="58"/>
      <c r="H47" s="58"/>
      <c r="I47" s="58"/>
      <c r="J47" s="58"/>
    </row>
    <row r="48" spans="1:11" ht="12" customHeight="1" x14ac:dyDescent="0.2">
      <c r="A48" s="19"/>
      <c r="B48" s="37"/>
      <c r="C48" s="38"/>
      <c r="D48" s="59" t="s">
        <v>95</v>
      </c>
      <c r="E48" s="60">
        <f>+E30+E32+E33+E34+E35+E36+E37+E39+E45</f>
        <v>52757895.149999991</v>
      </c>
      <c r="F48" s="60">
        <f>+F30+F32+F33+F34+F35+F36+F37+F39+F45</f>
        <v>0</v>
      </c>
      <c r="G48" s="60">
        <f>+G30+G32+G33+G34+G35+G36+G37+G39+G45</f>
        <v>52757895.149999991</v>
      </c>
      <c r="H48" s="60">
        <f>+H30+H32+H33+H34+H35+H36+H37+H39+H45</f>
        <v>40917137.009999998</v>
      </c>
      <c r="I48" s="60">
        <f>+I30+I32+I33+I34+I35+I36+I37+I39+I45</f>
        <v>40917137.009999998</v>
      </c>
      <c r="J48" s="88">
        <f>+J29+J39+J45</f>
        <v>-11840758.139999997</v>
      </c>
    </row>
    <row r="49" spans="1:10" ht="12" customHeight="1" x14ac:dyDescent="0.2">
      <c r="A49" s="24"/>
      <c r="B49" s="41"/>
      <c r="C49" s="41"/>
      <c r="D49" s="41"/>
      <c r="E49" s="61"/>
      <c r="F49" s="61"/>
      <c r="G49" s="61"/>
      <c r="H49" s="90" t="s">
        <v>99</v>
      </c>
      <c r="I49" s="91"/>
      <c r="J49" s="89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87" t="s">
        <v>112</v>
      </c>
      <c r="C52" s="87"/>
      <c r="D52" s="87"/>
      <c r="E52" s="87"/>
      <c r="F52" s="87"/>
      <c r="G52" s="87"/>
      <c r="H52" s="87"/>
      <c r="I52" s="87"/>
      <c r="J52" s="87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2021-03-25T17:51:34Z</dcterms:modified>
</cp:coreProperties>
</file>