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175" activeTab="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G55" i="2" l="1"/>
  <c r="F55" i="2"/>
  <c r="F14" i="11"/>
  <c r="G51" i="2" l="1"/>
  <c r="G50" i="2"/>
  <c r="F51" i="2"/>
  <c r="F50" i="2"/>
  <c r="G38" i="2" l="1"/>
  <c r="F38" i="2"/>
  <c r="D38" i="2"/>
  <c r="G37" i="2"/>
  <c r="F37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8" i="2"/>
  <c r="D17" i="2"/>
  <c r="D16" i="2"/>
  <c r="D15" i="2"/>
  <c r="D14" i="2"/>
  <c r="D13" i="2"/>
  <c r="D12" i="2"/>
  <c r="I16" i="11" l="1"/>
  <c r="F16" i="11"/>
  <c r="F15" i="11"/>
  <c r="F13" i="11"/>
  <c r="G39" i="2" l="1"/>
  <c r="F39" i="2"/>
  <c r="F29" i="2" l="1"/>
  <c r="F19" i="2"/>
  <c r="G29" i="2"/>
  <c r="G19" i="2"/>
  <c r="F11" i="2"/>
  <c r="G11" i="2"/>
  <c r="D11" i="2"/>
  <c r="H58" i="2" l="1"/>
  <c r="H57" i="2"/>
  <c r="I15" i="11"/>
  <c r="I14" i="11"/>
  <c r="I13" i="11"/>
  <c r="E56" i="2"/>
  <c r="H56" i="2" s="1"/>
  <c r="E55" i="2"/>
  <c r="H55" i="2" s="1"/>
  <c r="E54" i="2"/>
  <c r="H54" i="2" s="1"/>
  <c r="E53" i="2"/>
  <c r="H53" i="2" s="1"/>
  <c r="E52" i="2"/>
  <c r="H52" i="2" s="1"/>
  <c r="E51" i="2"/>
  <c r="H51" i="2" s="1"/>
  <c r="E50" i="2"/>
  <c r="H50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12" i="2" l="1"/>
  <c r="D43" i="11"/>
  <c r="C11" i="1" s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H76" i="2" l="1"/>
  <c r="G76" i="2"/>
  <c r="F76" i="2"/>
  <c r="E76" i="2"/>
  <c r="D76" i="2"/>
  <c r="H63" i="2"/>
  <c r="G63" i="2"/>
  <c r="F63" i="2"/>
  <c r="E63" i="2"/>
  <c r="D63" i="2"/>
  <c r="C76" i="2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F72" i="2"/>
  <c r="F59" i="2"/>
  <c r="C29" i="2" l="1"/>
  <c r="H43" i="11"/>
  <c r="E11" i="1" s="1"/>
  <c r="E53" i="1" s="1"/>
  <c r="G73" i="11"/>
  <c r="G76" i="11"/>
  <c r="G78" i="11" s="1"/>
  <c r="E43" i="11"/>
  <c r="F9" i="5"/>
  <c r="F32" i="5" s="1"/>
  <c r="C39" i="2"/>
  <c r="D49" i="2"/>
  <c r="D59" i="2"/>
  <c r="G72" i="2"/>
  <c r="G59" i="2"/>
  <c r="C72" i="2"/>
  <c r="E9" i="5"/>
  <c r="E32" i="5" s="1"/>
  <c r="C59" i="2"/>
  <c r="D72" i="2"/>
  <c r="D53" i="1"/>
  <c r="C9" i="5"/>
  <c r="C32" i="5" s="1"/>
  <c r="E59" i="2"/>
  <c r="E72" i="2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G49" i="2"/>
  <c r="E49" i="2"/>
  <c r="E19" i="2"/>
  <c r="F43" i="11"/>
  <c r="F49" i="2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H72" i="2"/>
  <c r="H59" i="2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39" i="2"/>
  <c r="H29" i="2"/>
  <c r="H49" i="2"/>
  <c r="H19" i="2"/>
  <c r="D19" i="1"/>
  <c r="E19" i="1"/>
  <c r="C19" i="1"/>
  <c r="E10" i="1"/>
  <c r="D10" i="1"/>
  <c r="C10" i="1"/>
  <c r="D15" i="1" l="1"/>
  <c r="D23" i="1" s="1"/>
  <c r="D24" i="1" s="1"/>
  <c r="D25" i="1" s="1"/>
  <c r="E15" i="1"/>
  <c r="E23" i="1" s="1"/>
  <c r="E24" i="1" s="1"/>
  <c r="E25" i="1" s="1"/>
  <c r="E13" i="2"/>
  <c r="H13" i="2" s="1"/>
  <c r="H11" i="2" s="1"/>
  <c r="H10" i="2" s="1"/>
  <c r="H162" i="2" s="1"/>
  <c r="C11" i="2"/>
  <c r="B10" i="5" s="1"/>
  <c r="C10" i="2" l="1"/>
  <c r="C162" i="2" s="1"/>
  <c r="B9" i="5"/>
  <c r="B32" i="5" s="1"/>
  <c r="D10" i="5"/>
  <c r="E11" i="2"/>
  <c r="E10" i="2" s="1"/>
  <c r="E162" i="2" s="1"/>
  <c r="B12" i="3" l="1"/>
  <c r="D12" i="3" s="1"/>
  <c r="C16" i="1"/>
  <c r="C15" i="1" s="1"/>
  <c r="C23" i="1" s="1"/>
  <c r="C24" i="1" s="1"/>
  <c r="C25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<sst xmlns="http://schemas.openxmlformats.org/spreadsheetml/2006/main" count="459" uniqueCount="265">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</sst>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197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1ER_TRIMESTRE_2020/FA_1ER_TRIM_2020/FA_2020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>
        <row r="14">
          <cell r="E14">
            <v>2733789.61</v>
          </cell>
        </row>
      </sheetData>
      <sheetData sheetId="4"/>
      <sheetData sheetId="5"/>
      <sheetData sheetId="6">
        <row r="10">
          <cell r="D10">
            <v>6297929</v>
          </cell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48">
          <cell r="G48">
            <v>0</v>
          </cell>
          <cell r="H48">
            <v>0</v>
          </cell>
        </row>
        <row r="53">
          <cell r="G53">
            <v>0</v>
          </cell>
          <cell r="H5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A5" sqref="A5:E5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12" t="s">
        <v>259</v>
      </c>
      <c r="B2" s="113"/>
      <c r="C2" s="113"/>
      <c r="D2" s="113"/>
      <c r="E2" s="113"/>
    </row>
    <row r="3" spans="1:5" x14ac:dyDescent="0.2">
      <c r="A3" s="112" t="s">
        <v>0</v>
      </c>
      <c r="B3" s="113"/>
      <c r="C3" s="113"/>
      <c r="D3" s="113"/>
      <c r="E3" s="113"/>
    </row>
    <row r="4" spans="1:5" x14ac:dyDescent="0.2">
      <c r="A4" s="112" t="s">
        <v>264</v>
      </c>
      <c r="B4" s="113"/>
      <c r="C4" s="113"/>
      <c r="D4" s="113"/>
      <c r="E4" s="113"/>
    </row>
    <row r="5" spans="1:5" x14ac:dyDescent="0.2">
      <c r="A5" s="112" t="s">
        <v>1</v>
      </c>
      <c r="B5" s="113"/>
      <c r="C5" s="113"/>
      <c r="D5" s="113"/>
      <c r="E5" s="113"/>
    </row>
    <row r="6" spans="1:5" ht="12.75" thickBot="1" x14ac:dyDescent="0.25">
      <c r="A6" s="5"/>
    </row>
    <row r="7" spans="1:5" x14ac:dyDescent="0.2">
      <c r="A7" s="100" t="s">
        <v>2</v>
      </c>
      <c r="B7" s="101"/>
      <c r="C7" s="6" t="s">
        <v>3</v>
      </c>
      <c r="D7" s="104" t="s">
        <v>5</v>
      </c>
      <c r="E7" s="6" t="s">
        <v>6</v>
      </c>
    </row>
    <row r="8" spans="1:5" ht="12.75" thickBot="1" x14ac:dyDescent="0.25">
      <c r="A8" s="102"/>
      <c r="B8" s="103"/>
      <c r="C8" s="7" t="s">
        <v>4</v>
      </c>
      <c r="D8" s="105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7">
        <f>C11+C12+C13</f>
        <v>52757895.149999991</v>
      </c>
      <c r="D10" s="27">
        <f t="shared" ref="D10:E10" si="0">D11+D12+D13</f>
        <v>23474107.379999995</v>
      </c>
      <c r="E10" s="27">
        <f t="shared" si="0"/>
        <v>23474107.379999995</v>
      </c>
    </row>
    <row r="11" spans="1:5" x14ac:dyDescent="0.2">
      <c r="A11" s="8"/>
      <c r="B11" s="11" t="s">
        <v>9</v>
      </c>
      <c r="C11" s="27">
        <f>SUM(FORMATO_5!D43)</f>
        <v>52757895.149999991</v>
      </c>
      <c r="D11" s="27">
        <f>SUM(FORMATO_5!G43)</f>
        <v>23474107.379999995</v>
      </c>
      <c r="E11" s="27">
        <f>SUM(FORMATO_5!H43)</f>
        <v>23474107.379999995</v>
      </c>
    </row>
    <row r="12" spans="1:5" x14ac:dyDescent="0.2">
      <c r="A12" s="8"/>
      <c r="B12" s="11" t="s">
        <v>10</v>
      </c>
      <c r="C12" s="27"/>
      <c r="D12" s="27"/>
      <c r="E12" s="27"/>
    </row>
    <row r="13" spans="1:5" x14ac:dyDescent="0.2">
      <c r="A13" s="8"/>
      <c r="B13" s="11" t="s">
        <v>11</v>
      </c>
      <c r="C13" s="27"/>
      <c r="D13" s="27"/>
      <c r="E13" s="27"/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190</v>
      </c>
      <c r="C15" s="27">
        <f>C16+C17</f>
        <v>68328600.140000001</v>
      </c>
      <c r="D15" s="27">
        <f t="shared" ref="D15:E15" si="1">D16+D17</f>
        <v>17528595.5</v>
      </c>
      <c r="E15" s="27">
        <f t="shared" si="1"/>
        <v>16530166.969999999</v>
      </c>
    </row>
    <row r="16" spans="1:5" x14ac:dyDescent="0.2">
      <c r="A16" s="8"/>
      <c r="B16" s="11" t="s">
        <v>12</v>
      </c>
      <c r="C16" s="27">
        <f>SUM(FORMATO_6a_GOG!C10)</f>
        <v>68328600.140000001</v>
      </c>
      <c r="D16" s="27">
        <f>SUM(FORMATO_6a_GOG!F10)</f>
        <v>17528595.5</v>
      </c>
      <c r="E16" s="27">
        <f>SUM(FORMATO_6a_GOG!G10)</f>
        <v>16530166.969999999</v>
      </c>
    </row>
    <row r="17" spans="1:5" x14ac:dyDescent="0.2">
      <c r="A17" s="8"/>
      <c r="B17" s="11" t="s">
        <v>13</v>
      </c>
      <c r="C17" s="27"/>
      <c r="D17" s="27"/>
      <c r="E17" s="27"/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14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15</v>
      </c>
      <c r="C20" s="28"/>
      <c r="D20" s="27"/>
      <c r="E20" s="27"/>
    </row>
    <row r="21" spans="1:5" x14ac:dyDescent="0.2">
      <c r="A21" s="8"/>
      <c r="B21" s="11" t="s">
        <v>16</v>
      </c>
      <c r="C21" s="28"/>
      <c r="D21" s="27"/>
      <c r="E21" s="27"/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17</v>
      </c>
      <c r="C23" s="27">
        <f>C10-C15+C19</f>
        <v>-15570704.99000001</v>
      </c>
      <c r="D23" s="27">
        <f t="shared" ref="D23:E23" si="3">D10-D15+D19</f>
        <v>5945511.8799999952</v>
      </c>
      <c r="E23" s="27">
        <f t="shared" si="3"/>
        <v>6943940.4099999964</v>
      </c>
    </row>
    <row r="24" spans="1:5" x14ac:dyDescent="0.2">
      <c r="A24" s="8"/>
      <c r="B24" s="10" t="s">
        <v>18</v>
      </c>
      <c r="C24" s="27">
        <f>C23-C13</f>
        <v>-15570704.99000001</v>
      </c>
      <c r="D24" s="27">
        <f t="shared" ref="D24:E24" si="4">D23-D13</f>
        <v>5945511.8799999952</v>
      </c>
      <c r="E24" s="27">
        <f t="shared" si="4"/>
        <v>6943940.4099999964</v>
      </c>
    </row>
    <row r="25" spans="1:5" ht="24" x14ac:dyDescent="0.2">
      <c r="A25" s="8"/>
      <c r="B25" s="10" t="s">
        <v>19</v>
      </c>
      <c r="C25" s="27">
        <f>C24-C19</f>
        <v>-15570704.99000001</v>
      </c>
      <c r="D25" s="27">
        <f t="shared" ref="D25:E25" si="5">D24-D19</f>
        <v>5945511.8799999952</v>
      </c>
      <c r="E25" s="27">
        <f t="shared" si="5"/>
        <v>6943940.4099999964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06" t="s">
        <v>20</v>
      </c>
      <c r="B28" s="107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/>
      <c r="D30" s="9"/>
      <c r="E30" s="9"/>
    </row>
    <row r="31" spans="1:5" x14ac:dyDescent="0.2">
      <c r="A31" s="8"/>
      <c r="B31" s="16" t="s">
        <v>24</v>
      </c>
      <c r="C31" s="9"/>
      <c r="D31" s="9"/>
      <c r="E31" s="9"/>
    </row>
    <row r="32" spans="1:5" x14ac:dyDescent="0.2">
      <c r="A32" s="8"/>
      <c r="B32" s="16" t="s">
        <v>25</v>
      </c>
      <c r="C32" s="9"/>
      <c r="D32" s="9"/>
      <c r="E32" s="9"/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"/>
      <c r="D34" s="10"/>
      <c r="E34" s="10"/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0" t="s">
        <v>20</v>
      </c>
      <c r="B37" s="101"/>
      <c r="C37" s="108" t="s">
        <v>27</v>
      </c>
      <c r="D37" s="108" t="s">
        <v>5</v>
      </c>
      <c r="E37" s="17" t="s">
        <v>6</v>
      </c>
    </row>
    <row r="38" spans="1:5" ht="12.75" thickBot="1" x14ac:dyDescent="0.25">
      <c r="A38" s="102"/>
      <c r="B38" s="103"/>
      <c r="C38" s="109"/>
      <c r="D38" s="109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/>
      <c r="D40" s="20"/>
      <c r="E40" s="20"/>
    </row>
    <row r="41" spans="1:5" x14ac:dyDescent="0.2">
      <c r="A41" s="19"/>
      <c r="B41" s="23" t="s">
        <v>29</v>
      </c>
      <c r="C41" s="20"/>
      <c r="D41" s="20"/>
      <c r="E41" s="20"/>
    </row>
    <row r="42" spans="1:5" x14ac:dyDescent="0.2">
      <c r="A42" s="19"/>
      <c r="B42" s="23" t="s">
        <v>30</v>
      </c>
      <c r="C42" s="20"/>
      <c r="D42" s="20"/>
      <c r="E42" s="20"/>
    </row>
    <row r="43" spans="1:5" x14ac:dyDescent="0.2">
      <c r="A43" s="21"/>
      <c r="B43" s="22" t="s">
        <v>31</v>
      </c>
      <c r="C43" s="20"/>
      <c r="D43" s="20"/>
      <c r="E43" s="20"/>
    </row>
    <row r="44" spans="1:5" x14ac:dyDescent="0.2">
      <c r="A44" s="19"/>
      <c r="B44" s="23" t="s">
        <v>32</v>
      </c>
      <c r="C44" s="20"/>
      <c r="D44" s="20"/>
      <c r="E44" s="20"/>
    </row>
    <row r="45" spans="1:5" x14ac:dyDescent="0.2">
      <c r="A45" s="19"/>
      <c r="B45" s="23" t="s">
        <v>33</v>
      </c>
      <c r="C45" s="20"/>
      <c r="D45" s="20"/>
      <c r="E45" s="20"/>
    </row>
    <row r="46" spans="1:5" x14ac:dyDescent="0.2">
      <c r="A46" s="19"/>
      <c r="B46" s="20"/>
      <c r="C46" s="20"/>
      <c r="D46" s="20"/>
      <c r="E46" s="20"/>
    </row>
    <row r="47" spans="1:5" x14ac:dyDescent="0.2">
      <c r="A47" s="116"/>
      <c r="B47" s="118" t="s">
        <v>34</v>
      </c>
      <c r="C47" s="110"/>
      <c r="D47" s="110"/>
      <c r="E47" s="110"/>
    </row>
    <row r="48" spans="1:5" ht="12.75" thickBot="1" x14ac:dyDescent="0.25">
      <c r="A48" s="117"/>
      <c r="B48" s="119"/>
      <c r="C48" s="111"/>
      <c r="D48" s="111"/>
      <c r="E48" s="111"/>
    </row>
    <row r="49" spans="1:5" ht="12.75" thickBot="1" x14ac:dyDescent="0.25">
      <c r="A49" s="5"/>
    </row>
    <row r="50" spans="1:5" x14ac:dyDescent="0.2">
      <c r="A50" s="100" t="s">
        <v>20</v>
      </c>
      <c r="B50" s="101"/>
      <c r="C50" s="17" t="s">
        <v>3</v>
      </c>
      <c r="D50" s="108" t="s">
        <v>5</v>
      </c>
      <c r="E50" s="17" t="s">
        <v>6</v>
      </c>
    </row>
    <row r="51" spans="1:5" ht="12.75" thickBot="1" x14ac:dyDescent="0.25">
      <c r="A51" s="102"/>
      <c r="B51" s="103"/>
      <c r="C51" s="18" t="s">
        <v>21</v>
      </c>
      <c r="D51" s="109"/>
      <c r="E51" s="18" t="s">
        <v>22</v>
      </c>
    </row>
    <row r="52" spans="1:5" x14ac:dyDescent="0.2">
      <c r="A52" s="114"/>
      <c r="B52" s="115"/>
      <c r="C52" s="20"/>
      <c r="D52" s="20"/>
      <c r="E52" s="20"/>
    </row>
    <row r="53" spans="1:5" x14ac:dyDescent="0.2">
      <c r="A53" s="19"/>
      <c r="B53" s="20" t="s">
        <v>35</v>
      </c>
      <c r="C53" s="29">
        <f>C11</f>
        <v>52757895.149999991</v>
      </c>
      <c r="D53" s="29">
        <f t="shared" ref="D53:E53" si="6">D11</f>
        <v>23474107.379999995</v>
      </c>
      <c r="E53" s="29">
        <f t="shared" si="6"/>
        <v>23474107.379999995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9">
        <f>SUM(C16)</f>
        <v>68328600.140000001</v>
      </c>
      <c r="D58" s="29">
        <f t="shared" ref="D58:E58" si="10">SUM(D16)</f>
        <v>17528595.5</v>
      </c>
      <c r="E58" s="29">
        <f t="shared" si="10"/>
        <v>16530166.969999999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1">
        <f>C53+C54-C58+C60</f>
        <v>-15570704.99000001</v>
      </c>
      <c r="D62" s="31">
        <f t="shared" ref="D62:E62" si="12">D53+D54-D58+D60</f>
        <v>5945511.8799999952</v>
      </c>
      <c r="E62" s="31">
        <f t="shared" si="12"/>
        <v>6943940.4099999964</v>
      </c>
    </row>
    <row r="63" spans="1:5" x14ac:dyDescent="0.2">
      <c r="A63" s="21"/>
      <c r="B63" s="22" t="s">
        <v>38</v>
      </c>
      <c r="C63" s="31">
        <f>C62-C54</f>
        <v>-15570704.99000001</v>
      </c>
      <c r="D63" s="31">
        <f t="shared" ref="D63:E63" si="13">D62-D54</f>
        <v>5945511.8799999952</v>
      </c>
      <c r="E63" s="31">
        <f t="shared" si="13"/>
        <v>6943940.4099999964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100" t="s">
        <v>20</v>
      </c>
      <c r="B66" s="101"/>
      <c r="C66" s="108" t="s">
        <v>27</v>
      </c>
      <c r="D66" s="108" t="s">
        <v>5</v>
      </c>
      <c r="E66" s="17" t="s">
        <v>6</v>
      </c>
    </row>
    <row r="67" spans="1:5" ht="12.75" thickBot="1" x14ac:dyDescent="0.25">
      <c r="A67" s="102"/>
      <c r="B67" s="103"/>
      <c r="C67" s="109"/>
      <c r="D67" s="109"/>
      <c r="E67" s="18" t="s">
        <v>22</v>
      </c>
    </row>
    <row r="68" spans="1:5" x14ac:dyDescent="0.2">
      <c r="A68" s="114"/>
      <c r="B68" s="115"/>
      <c r="C68" s="20"/>
      <c r="D68" s="20"/>
      <c r="E68" s="20"/>
    </row>
    <row r="69" spans="1:5" x14ac:dyDescent="0.2">
      <c r="A69" s="19"/>
      <c r="B69" s="20" t="s">
        <v>10</v>
      </c>
      <c r="C69" s="20"/>
      <c r="D69" s="20"/>
      <c r="E69" s="20"/>
    </row>
    <row r="70" spans="1:5" x14ac:dyDescent="0.2">
      <c r="A70" s="19"/>
      <c r="B70" s="20" t="s">
        <v>39</v>
      </c>
      <c r="C70" s="20"/>
      <c r="D70" s="20"/>
      <c r="E70" s="20"/>
    </row>
    <row r="71" spans="1:5" x14ac:dyDescent="0.2">
      <c r="A71" s="19"/>
      <c r="B71" s="23" t="s">
        <v>30</v>
      </c>
      <c r="C71" s="20"/>
      <c r="D71" s="20"/>
      <c r="E71" s="20"/>
    </row>
    <row r="72" spans="1:5" x14ac:dyDescent="0.2">
      <c r="A72" s="19"/>
      <c r="B72" s="23" t="s">
        <v>33</v>
      </c>
      <c r="C72" s="20"/>
      <c r="D72" s="20"/>
      <c r="E72" s="20"/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40</v>
      </c>
      <c r="C74" s="20"/>
      <c r="D74" s="20"/>
      <c r="E74" s="20"/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16</v>
      </c>
      <c r="C76" s="24"/>
      <c r="D76" s="20"/>
      <c r="E76" s="20"/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/>
      <c r="D78" s="22"/>
      <c r="E78" s="22"/>
    </row>
    <row r="79" spans="1:5" x14ac:dyDescent="0.2">
      <c r="A79" s="116"/>
      <c r="B79" s="118" t="s">
        <v>42</v>
      </c>
      <c r="C79" s="110"/>
      <c r="D79" s="110"/>
      <c r="E79" s="110"/>
    </row>
    <row r="80" spans="1:5" ht="12.75" thickBot="1" x14ac:dyDescent="0.25">
      <c r="A80" s="117"/>
      <c r="B80" s="119"/>
      <c r="C80" s="111"/>
      <c r="D80" s="111"/>
      <c r="E80" s="111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B1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A4" sqref="A4:I4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41" t="s">
        <v>259</v>
      </c>
      <c r="B1" s="142"/>
      <c r="C1" s="142"/>
      <c r="D1" s="142"/>
      <c r="E1" s="142"/>
      <c r="F1" s="142"/>
      <c r="G1" s="142"/>
      <c r="H1" s="142"/>
      <c r="I1" s="143"/>
    </row>
    <row r="2" spans="1:9" x14ac:dyDescent="0.25">
      <c r="A2" s="144" t="s">
        <v>193</v>
      </c>
      <c r="B2" s="145"/>
      <c r="C2" s="145"/>
      <c r="D2" s="145"/>
      <c r="E2" s="145"/>
      <c r="F2" s="145"/>
      <c r="G2" s="145"/>
      <c r="H2" s="145"/>
      <c r="I2" s="146"/>
    </row>
    <row r="3" spans="1:9" x14ac:dyDescent="0.25">
      <c r="A3" s="144" t="s">
        <v>264</v>
      </c>
      <c r="B3" s="145"/>
      <c r="C3" s="145"/>
      <c r="D3" s="145"/>
      <c r="E3" s="145"/>
      <c r="F3" s="145"/>
      <c r="G3" s="145"/>
      <c r="H3" s="145"/>
      <c r="I3" s="146"/>
    </row>
    <row r="4" spans="1:9" ht="15.75" thickBot="1" x14ac:dyDescent="0.3">
      <c r="A4" s="147" t="s">
        <v>1</v>
      </c>
      <c r="B4" s="148"/>
      <c r="C4" s="148"/>
      <c r="D4" s="148"/>
      <c r="E4" s="148"/>
      <c r="F4" s="148"/>
      <c r="G4" s="148"/>
      <c r="H4" s="148"/>
      <c r="I4" s="149"/>
    </row>
    <row r="5" spans="1:9" ht="15.75" thickBot="1" x14ac:dyDescent="0.3">
      <c r="A5" s="141"/>
      <c r="B5" s="142"/>
      <c r="C5" s="143"/>
      <c r="D5" s="150" t="s">
        <v>191</v>
      </c>
      <c r="E5" s="151"/>
      <c r="F5" s="151"/>
      <c r="G5" s="151"/>
      <c r="H5" s="152"/>
      <c r="I5" s="135" t="s">
        <v>194</v>
      </c>
    </row>
    <row r="6" spans="1:9" x14ac:dyDescent="0.25">
      <c r="A6" s="144" t="s">
        <v>20</v>
      </c>
      <c r="B6" s="145"/>
      <c r="C6" s="146"/>
      <c r="D6" s="135" t="s">
        <v>196</v>
      </c>
      <c r="E6" s="133" t="s">
        <v>126</v>
      </c>
      <c r="F6" s="135" t="s">
        <v>127</v>
      </c>
      <c r="G6" s="135" t="s">
        <v>5</v>
      </c>
      <c r="H6" s="135" t="s">
        <v>192</v>
      </c>
      <c r="I6" s="153"/>
    </row>
    <row r="7" spans="1:9" ht="15.75" thickBot="1" x14ac:dyDescent="0.3">
      <c r="A7" s="147" t="s">
        <v>195</v>
      </c>
      <c r="B7" s="148"/>
      <c r="C7" s="149"/>
      <c r="D7" s="136"/>
      <c r="E7" s="134"/>
      <c r="F7" s="136"/>
      <c r="G7" s="136"/>
      <c r="H7" s="136"/>
      <c r="I7" s="136"/>
    </row>
    <row r="8" spans="1:9" x14ac:dyDescent="0.25">
      <c r="A8" s="137"/>
      <c r="B8" s="138"/>
      <c r="C8" s="139"/>
      <c r="D8" s="60"/>
      <c r="E8" s="60"/>
      <c r="F8" s="60"/>
      <c r="G8" s="60"/>
      <c r="H8" s="60"/>
      <c r="I8" s="60"/>
    </row>
    <row r="9" spans="1:9" x14ac:dyDescent="0.25">
      <c r="A9" s="122" t="s">
        <v>197</v>
      </c>
      <c r="B9" s="123"/>
      <c r="C9" s="140"/>
      <c r="D9" s="60"/>
      <c r="E9" s="60"/>
      <c r="F9" s="60"/>
      <c r="G9" s="60"/>
      <c r="H9" s="60"/>
      <c r="I9" s="60"/>
    </row>
    <row r="10" spans="1:9" x14ac:dyDescent="0.25">
      <c r="A10" s="61"/>
      <c r="B10" s="127" t="s">
        <v>198</v>
      </c>
      <c r="C10" s="128"/>
      <c r="D10" s="60"/>
      <c r="E10" s="60"/>
      <c r="F10" s="60"/>
      <c r="G10" s="60"/>
      <c r="H10" s="60"/>
      <c r="I10" s="60"/>
    </row>
    <row r="11" spans="1:9" x14ac:dyDescent="0.25">
      <c r="A11" s="61"/>
      <c r="B11" s="127" t="s">
        <v>199</v>
      </c>
      <c r="C11" s="128"/>
      <c r="D11" s="60"/>
      <c r="E11" s="60"/>
      <c r="F11" s="60"/>
      <c r="G11" s="60"/>
      <c r="H11" s="60"/>
      <c r="I11" s="60"/>
    </row>
    <row r="12" spans="1:9" x14ac:dyDescent="0.25">
      <c r="A12" s="61"/>
      <c r="B12" s="127" t="s">
        <v>200</v>
      </c>
      <c r="C12" s="128"/>
      <c r="D12" s="60"/>
      <c r="E12" s="60"/>
      <c r="F12" s="60"/>
      <c r="G12" s="60"/>
      <c r="H12" s="60"/>
      <c r="I12" s="60"/>
    </row>
    <row r="13" spans="1:9" x14ac:dyDescent="0.25">
      <c r="A13" s="61"/>
      <c r="B13" s="127" t="s">
        <v>201</v>
      </c>
      <c r="C13" s="128"/>
      <c r="D13" s="82">
        <v>2733789.61</v>
      </c>
      <c r="E13" s="82"/>
      <c r="F13" s="82">
        <f>D13+E13</f>
        <v>2733789.61</v>
      </c>
      <c r="G13" s="82">
        <v>624918.07999999996</v>
      </c>
      <c r="H13" s="82">
        <v>624918.07999999996</v>
      </c>
      <c r="I13" s="82">
        <f>H13-D13</f>
        <v>-2108871.5299999998</v>
      </c>
    </row>
    <row r="14" spans="1:9" x14ac:dyDescent="0.25">
      <c r="A14" s="61"/>
      <c r="B14" s="127" t="s">
        <v>202</v>
      </c>
      <c r="C14" s="128"/>
      <c r="D14" s="82">
        <v>36320508.119999997</v>
      </c>
      <c r="E14" s="82"/>
      <c r="F14" s="82">
        <f>D14+E14</f>
        <v>36320508.119999997</v>
      </c>
      <c r="G14" s="82">
        <v>19607734.93</v>
      </c>
      <c r="H14" s="82">
        <v>19607734.93</v>
      </c>
      <c r="I14" s="82">
        <f>H14-D14</f>
        <v>-16712773.189999998</v>
      </c>
    </row>
    <row r="15" spans="1:9" x14ac:dyDescent="0.25">
      <c r="A15" s="61"/>
      <c r="B15" s="127" t="s">
        <v>203</v>
      </c>
      <c r="C15" s="128"/>
      <c r="D15" s="82">
        <v>11596233.09</v>
      </c>
      <c r="E15" s="82"/>
      <c r="F15" s="82">
        <f>D15+E15</f>
        <v>11596233.09</v>
      </c>
      <c r="G15" s="82">
        <v>2846551.08</v>
      </c>
      <c r="H15" s="82">
        <v>2846551.08</v>
      </c>
      <c r="I15" s="82">
        <f>H15-D15</f>
        <v>-8749682.0099999998</v>
      </c>
    </row>
    <row r="16" spans="1:9" x14ac:dyDescent="0.25">
      <c r="A16" s="61"/>
      <c r="B16" s="127" t="s">
        <v>204</v>
      </c>
      <c r="C16" s="128"/>
      <c r="D16" s="82">
        <v>2107364.33</v>
      </c>
      <c r="E16" s="82"/>
      <c r="F16" s="82">
        <f>D16+E16</f>
        <v>2107364.33</v>
      </c>
      <c r="G16" s="82">
        <v>394903.29</v>
      </c>
      <c r="H16" s="82">
        <v>394903.29</v>
      </c>
      <c r="I16" s="82">
        <f>H16-D16</f>
        <v>-1712461.04</v>
      </c>
    </row>
    <row r="17" spans="1:9" x14ac:dyDescent="0.25">
      <c r="A17" s="132"/>
      <c r="B17" s="127" t="s">
        <v>205</v>
      </c>
      <c r="C17" s="128"/>
      <c r="D17" s="131">
        <f>SUM(D19:D29)</f>
        <v>0</v>
      </c>
      <c r="E17" s="131">
        <f t="shared" ref="E17:I17" si="0">SUM(E19:E29)</f>
        <v>0</v>
      </c>
      <c r="F17" s="131">
        <f t="shared" si="0"/>
        <v>0</v>
      </c>
      <c r="G17" s="131">
        <f t="shared" si="0"/>
        <v>0</v>
      </c>
      <c r="H17" s="131">
        <f t="shared" si="0"/>
        <v>0</v>
      </c>
      <c r="I17" s="131">
        <f t="shared" si="0"/>
        <v>0</v>
      </c>
    </row>
    <row r="18" spans="1:9" x14ac:dyDescent="0.25">
      <c r="A18" s="132"/>
      <c r="B18" s="127" t="s">
        <v>206</v>
      </c>
      <c r="C18" s="128"/>
      <c r="D18" s="131"/>
      <c r="E18" s="131"/>
      <c r="F18" s="131"/>
      <c r="G18" s="131"/>
      <c r="H18" s="131"/>
      <c r="I18" s="131"/>
    </row>
    <row r="19" spans="1:9" x14ac:dyDescent="0.25">
      <c r="A19" s="61"/>
      <c r="B19" s="62"/>
      <c r="C19" s="63" t="s">
        <v>207</v>
      </c>
      <c r="D19" s="83"/>
      <c r="E19" s="83"/>
      <c r="F19" s="83"/>
      <c r="G19" s="83"/>
      <c r="H19" s="83"/>
      <c r="I19" s="83"/>
    </row>
    <row r="20" spans="1:9" x14ac:dyDescent="0.25">
      <c r="A20" s="61"/>
      <c r="B20" s="62"/>
      <c r="C20" s="63" t="s">
        <v>208</v>
      </c>
      <c r="D20" s="83"/>
      <c r="E20" s="83"/>
      <c r="F20" s="83"/>
      <c r="G20" s="83"/>
      <c r="H20" s="83"/>
      <c r="I20" s="83"/>
    </row>
    <row r="21" spans="1:9" x14ac:dyDescent="0.25">
      <c r="A21" s="61"/>
      <c r="B21" s="62"/>
      <c r="C21" s="63" t="s">
        <v>209</v>
      </c>
      <c r="D21" s="83"/>
      <c r="E21" s="83"/>
      <c r="F21" s="83"/>
      <c r="G21" s="83"/>
      <c r="H21" s="83"/>
      <c r="I21" s="83"/>
    </row>
    <row r="22" spans="1:9" x14ac:dyDescent="0.25">
      <c r="A22" s="61"/>
      <c r="B22" s="62"/>
      <c r="C22" s="63" t="s">
        <v>210</v>
      </c>
      <c r="D22" s="83"/>
      <c r="E22" s="83"/>
      <c r="F22" s="83"/>
      <c r="G22" s="83"/>
      <c r="H22" s="83"/>
      <c r="I22" s="83"/>
    </row>
    <row r="23" spans="1:9" x14ac:dyDescent="0.25">
      <c r="A23" s="61"/>
      <c r="B23" s="62"/>
      <c r="C23" s="63" t="s">
        <v>211</v>
      </c>
      <c r="D23" s="83"/>
      <c r="E23" s="83"/>
      <c r="F23" s="83"/>
      <c r="G23" s="83"/>
      <c r="H23" s="83"/>
      <c r="I23" s="83"/>
    </row>
    <row r="24" spans="1:9" x14ac:dyDescent="0.25">
      <c r="A24" s="61"/>
      <c r="B24" s="62"/>
      <c r="C24" s="63" t="s">
        <v>212</v>
      </c>
      <c r="D24" s="83"/>
      <c r="E24" s="83"/>
      <c r="F24" s="83"/>
      <c r="G24" s="83"/>
      <c r="H24" s="83"/>
      <c r="I24" s="83"/>
    </row>
    <row r="25" spans="1:9" x14ac:dyDescent="0.25">
      <c r="A25" s="61"/>
      <c r="B25" s="62"/>
      <c r="C25" s="63" t="s">
        <v>213</v>
      </c>
      <c r="D25" s="83"/>
      <c r="E25" s="83"/>
      <c r="F25" s="83"/>
      <c r="G25" s="83"/>
      <c r="H25" s="83"/>
      <c r="I25" s="83"/>
    </row>
    <row r="26" spans="1:9" x14ac:dyDescent="0.25">
      <c r="A26" s="61"/>
      <c r="B26" s="62"/>
      <c r="C26" s="63" t="s">
        <v>214</v>
      </c>
      <c r="D26" s="83"/>
      <c r="E26" s="83"/>
      <c r="F26" s="83"/>
      <c r="G26" s="83"/>
      <c r="H26" s="83"/>
      <c r="I26" s="83"/>
    </row>
    <row r="27" spans="1:9" x14ac:dyDescent="0.25">
      <c r="A27" s="61"/>
      <c r="B27" s="62"/>
      <c r="C27" s="63" t="s">
        <v>215</v>
      </c>
      <c r="D27" s="83"/>
      <c r="E27" s="83"/>
      <c r="F27" s="83"/>
      <c r="G27" s="83"/>
      <c r="H27" s="83"/>
      <c r="I27" s="83"/>
    </row>
    <row r="28" spans="1:9" x14ac:dyDescent="0.25">
      <c r="A28" s="61"/>
      <c r="B28" s="62"/>
      <c r="C28" s="63" t="s">
        <v>216</v>
      </c>
      <c r="D28" s="83"/>
      <c r="E28" s="83"/>
      <c r="F28" s="83"/>
      <c r="G28" s="83"/>
      <c r="H28" s="83"/>
      <c r="I28" s="83"/>
    </row>
    <row r="29" spans="1:9" x14ac:dyDescent="0.25">
      <c r="A29" s="61"/>
      <c r="B29" s="62"/>
      <c r="C29" s="63" t="s">
        <v>217</v>
      </c>
      <c r="D29" s="83"/>
      <c r="E29" s="83"/>
      <c r="F29" s="83"/>
      <c r="G29" s="83"/>
      <c r="H29" s="83"/>
      <c r="I29" s="83"/>
    </row>
    <row r="30" spans="1:9" x14ac:dyDescent="0.25">
      <c r="A30" s="61"/>
      <c r="B30" s="127" t="s">
        <v>218</v>
      </c>
      <c r="C30" s="128"/>
      <c r="D30" s="83">
        <f>SUM(D31:D35)</f>
        <v>0</v>
      </c>
      <c r="E30" s="83">
        <f t="shared" ref="E30:I30" si="1">SUM(E31:E35)</f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  <c r="I30" s="83">
        <f t="shared" si="1"/>
        <v>0</v>
      </c>
    </row>
    <row r="31" spans="1:9" x14ac:dyDescent="0.25">
      <c r="A31" s="61"/>
      <c r="B31" s="62"/>
      <c r="C31" s="63" t="s">
        <v>219</v>
      </c>
      <c r="D31" s="83"/>
      <c r="E31" s="83"/>
      <c r="F31" s="83"/>
      <c r="G31" s="83"/>
      <c r="H31" s="83"/>
      <c r="I31" s="83"/>
    </row>
    <row r="32" spans="1:9" x14ac:dyDescent="0.25">
      <c r="A32" s="61"/>
      <c r="B32" s="62"/>
      <c r="C32" s="63" t="s">
        <v>220</v>
      </c>
      <c r="D32" s="83"/>
      <c r="E32" s="83"/>
      <c r="F32" s="83"/>
      <c r="G32" s="83"/>
      <c r="H32" s="83"/>
      <c r="I32" s="83"/>
    </row>
    <row r="33" spans="1:9" x14ac:dyDescent="0.25">
      <c r="A33" s="61"/>
      <c r="B33" s="62"/>
      <c r="C33" s="63" t="s">
        <v>221</v>
      </c>
      <c r="D33" s="83"/>
      <c r="E33" s="83"/>
      <c r="F33" s="83"/>
      <c r="G33" s="83"/>
      <c r="H33" s="83"/>
      <c r="I33" s="83"/>
    </row>
    <row r="34" spans="1:9" x14ac:dyDescent="0.25">
      <c r="A34" s="61"/>
      <c r="B34" s="62"/>
      <c r="C34" s="63" t="s">
        <v>222</v>
      </c>
      <c r="D34" s="83"/>
      <c r="E34" s="83"/>
      <c r="F34" s="83"/>
      <c r="G34" s="83"/>
      <c r="H34" s="83"/>
      <c r="I34" s="83"/>
    </row>
    <row r="35" spans="1:9" x14ac:dyDescent="0.25">
      <c r="A35" s="61"/>
      <c r="B35" s="62"/>
      <c r="C35" s="63" t="s">
        <v>223</v>
      </c>
      <c r="D35" s="83"/>
      <c r="E35" s="83"/>
      <c r="F35" s="83"/>
      <c r="G35" s="83"/>
      <c r="H35" s="83"/>
      <c r="I35" s="83"/>
    </row>
    <row r="36" spans="1:9" x14ac:dyDescent="0.25">
      <c r="A36" s="61"/>
      <c r="B36" s="127" t="s">
        <v>261</v>
      </c>
      <c r="C36" s="128"/>
      <c r="D36" s="82"/>
      <c r="E36" s="82"/>
      <c r="F36" s="82"/>
      <c r="G36" s="82"/>
      <c r="H36" s="82"/>
      <c r="I36" s="82"/>
    </row>
    <row r="37" spans="1:9" x14ac:dyDescent="0.25">
      <c r="A37" s="61"/>
      <c r="B37" s="127" t="s">
        <v>224</v>
      </c>
      <c r="C37" s="128"/>
      <c r="D37" s="83">
        <f>SUM(D38)</f>
        <v>0</v>
      </c>
      <c r="E37" s="83">
        <f t="shared" ref="E37:I37" si="2">SUM(E38)</f>
        <v>0</v>
      </c>
      <c r="F37" s="83">
        <f t="shared" si="2"/>
        <v>0</v>
      </c>
      <c r="G37" s="83">
        <f t="shared" si="2"/>
        <v>0</v>
      </c>
      <c r="H37" s="83">
        <f t="shared" si="2"/>
        <v>0</v>
      </c>
      <c r="I37" s="83">
        <f t="shared" si="2"/>
        <v>0</v>
      </c>
    </row>
    <row r="38" spans="1:9" x14ac:dyDescent="0.25">
      <c r="A38" s="61"/>
      <c r="B38" s="62"/>
      <c r="C38" s="63" t="s">
        <v>225</v>
      </c>
      <c r="D38" s="83"/>
      <c r="E38" s="83"/>
      <c r="F38" s="83"/>
      <c r="G38" s="83"/>
      <c r="H38" s="83"/>
      <c r="I38" s="83"/>
    </row>
    <row r="39" spans="1:9" x14ac:dyDescent="0.25">
      <c r="A39" s="61"/>
      <c r="B39" s="127" t="s">
        <v>226</v>
      </c>
      <c r="C39" s="128"/>
      <c r="D39" s="83">
        <f>SUM(D40:D41)</f>
        <v>0</v>
      </c>
      <c r="E39" s="83">
        <f t="shared" ref="E39:I39" si="3">SUM(E40:E41)</f>
        <v>0</v>
      </c>
      <c r="F39" s="83">
        <f t="shared" si="3"/>
        <v>0</v>
      </c>
      <c r="G39" s="83">
        <f t="shared" si="3"/>
        <v>0</v>
      </c>
      <c r="H39" s="83">
        <f t="shared" si="3"/>
        <v>0</v>
      </c>
      <c r="I39" s="83">
        <f t="shared" si="3"/>
        <v>0</v>
      </c>
    </row>
    <row r="40" spans="1:9" x14ac:dyDescent="0.25">
      <c r="A40" s="61"/>
      <c r="B40" s="62"/>
      <c r="C40" s="63" t="s">
        <v>227</v>
      </c>
      <c r="D40" s="83"/>
      <c r="E40" s="83"/>
      <c r="F40" s="83"/>
      <c r="G40" s="83"/>
      <c r="H40" s="83"/>
      <c r="I40" s="83"/>
    </row>
    <row r="41" spans="1:9" x14ac:dyDescent="0.25">
      <c r="A41" s="61"/>
      <c r="B41" s="62"/>
      <c r="C41" s="63" t="s">
        <v>228</v>
      </c>
      <c r="D41" s="83"/>
      <c r="E41" s="83"/>
      <c r="F41" s="83"/>
      <c r="G41" s="83"/>
      <c r="H41" s="83"/>
      <c r="I41" s="83"/>
    </row>
    <row r="42" spans="1:9" x14ac:dyDescent="0.25">
      <c r="A42" s="64"/>
      <c r="B42" s="65"/>
      <c r="C42" s="66"/>
      <c r="D42" s="83"/>
      <c r="E42" s="83"/>
      <c r="F42" s="83"/>
      <c r="G42" s="83"/>
      <c r="H42" s="83"/>
      <c r="I42" s="83"/>
    </row>
    <row r="43" spans="1:9" x14ac:dyDescent="0.25">
      <c r="A43" s="122" t="s">
        <v>229</v>
      </c>
      <c r="B43" s="123"/>
      <c r="C43" s="124"/>
      <c r="D43" s="130">
        <f>D10+D11+D12+D13+D14+D15+D16+D17+D30+D36+D37+D39</f>
        <v>52757895.149999991</v>
      </c>
      <c r="E43" s="130">
        <f t="shared" ref="E43:I43" si="4">E10+E11+E12+E13+E14+E15+E16+E17+E30+E36+E37+E39</f>
        <v>0</v>
      </c>
      <c r="F43" s="130">
        <f t="shared" si="4"/>
        <v>52757895.149999991</v>
      </c>
      <c r="G43" s="130">
        <f t="shared" si="4"/>
        <v>23474107.379999995</v>
      </c>
      <c r="H43" s="130">
        <f t="shared" si="4"/>
        <v>23474107.379999995</v>
      </c>
      <c r="I43" s="130">
        <f t="shared" si="4"/>
        <v>-29283787.769999996</v>
      </c>
    </row>
    <row r="44" spans="1:9" x14ac:dyDescent="0.25">
      <c r="A44" s="122" t="s">
        <v>230</v>
      </c>
      <c r="B44" s="123"/>
      <c r="C44" s="124"/>
      <c r="D44" s="130"/>
      <c r="E44" s="130"/>
      <c r="F44" s="130"/>
      <c r="G44" s="130"/>
      <c r="H44" s="130"/>
      <c r="I44" s="130"/>
    </row>
    <row r="45" spans="1:9" x14ac:dyDescent="0.25">
      <c r="A45" s="122" t="s">
        <v>231</v>
      </c>
      <c r="B45" s="123"/>
      <c r="C45" s="124"/>
      <c r="D45" s="84"/>
      <c r="E45" s="84"/>
      <c r="F45" s="84"/>
      <c r="G45" s="84"/>
      <c r="H45" s="84"/>
      <c r="I45" s="83"/>
    </row>
    <row r="46" spans="1:9" x14ac:dyDescent="0.25">
      <c r="A46" s="64"/>
      <c r="B46" s="65"/>
      <c r="C46" s="66"/>
      <c r="D46" s="83"/>
      <c r="E46" s="83"/>
      <c r="F46" s="83"/>
      <c r="G46" s="83"/>
      <c r="H46" s="83"/>
      <c r="I46" s="83"/>
    </row>
    <row r="47" spans="1:9" x14ac:dyDescent="0.25">
      <c r="A47" s="122" t="s">
        <v>232</v>
      </c>
      <c r="B47" s="123"/>
      <c r="C47" s="124"/>
      <c r="D47" s="83"/>
      <c r="E47" s="83"/>
      <c r="F47" s="83"/>
      <c r="G47" s="83"/>
      <c r="H47" s="83"/>
      <c r="I47" s="83"/>
    </row>
    <row r="48" spans="1:9" x14ac:dyDescent="0.25">
      <c r="A48" s="61"/>
      <c r="B48" s="127" t="s">
        <v>233</v>
      </c>
      <c r="C48" s="128"/>
      <c r="D48" s="83"/>
      <c r="E48" s="83"/>
      <c r="F48" s="83"/>
      <c r="G48" s="83"/>
      <c r="H48" s="83"/>
      <c r="I48" s="83"/>
    </row>
    <row r="49" spans="1:9" x14ac:dyDescent="0.25">
      <c r="A49" s="61"/>
      <c r="B49" s="62"/>
      <c r="C49" s="63" t="s">
        <v>234</v>
      </c>
      <c r="D49" s="83"/>
      <c r="E49" s="83"/>
      <c r="F49" s="83"/>
      <c r="G49" s="83"/>
      <c r="H49" s="83"/>
      <c r="I49" s="83"/>
    </row>
    <row r="50" spans="1:9" x14ac:dyDescent="0.25">
      <c r="A50" s="61"/>
      <c r="B50" s="62"/>
      <c r="C50" s="63" t="s">
        <v>235</v>
      </c>
      <c r="D50" s="83"/>
      <c r="E50" s="83"/>
      <c r="F50" s="83"/>
      <c r="G50" s="83"/>
      <c r="H50" s="83"/>
      <c r="I50" s="83"/>
    </row>
    <row r="51" spans="1:9" x14ac:dyDescent="0.25">
      <c r="A51" s="61"/>
      <c r="B51" s="62"/>
      <c r="C51" s="63" t="s">
        <v>236</v>
      </c>
      <c r="D51" s="83"/>
      <c r="E51" s="83"/>
      <c r="F51" s="83"/>
      <c r="G51" s="83"/>
      <c r="H51" s="83"/>
      <c r="I51" s="83"/>
    </row>
    <row r="52" spans="1:9" x14ac:dyDescent="0.25">
      <c r="A52" s="61"/>
      <c r="B52" s="62"/>
      <c r="C52" s="63" t="s">
        <v>237</v>
      </c>
      <c r="D52" s="83"/>
      <c r="E52" s="83"/>
      <c r="F52" s="83"/>
      <c r="G52" s="83"/>
      <c r="H52" s="83"/>
      <c r="I52" s="83"/>
    </row>
    <row r="53" spans="1:9" x14ac:dyDescent="0.25">
      <c r="A53" s="61"/>
      <c r="B53" s="62"/>
      <c r="C53" s="63" t="s">
        <v>238</v>
      </c>
      <c r="D53" s="83"/>
      <c r="E53" s="83"/>
      <c r="F53" s="83"/>
      <c r="G53" s="83"/>
      <c r="H53" s="83"/>
      <c r="I53" s="83"/>
    </row>
    <row r="54" spans="1:9" x14ac:dyDescent="0.25">
      <c r="A54" s="61"/>
      <c r="B54" s="62"/>
      <c r="C54" s="63" t="s">
        <v>239</v>
      </c>
      <c r="D54" s="83"/>
      <c r="E54" s="83"/>
      <c r="F54" s="83"/>
      <c r="G54" s="83"/>
      <c r="H54" s="83"/>
      <c r="I54" s="83"/>
    </row>
    <row r="55" spans="1:9" x14ac:dyDescent="0.25">
      <c r="A55" s="61"/>
      <c r="B55" s="62"/>
      <c r="C55" s="63" t="s">
        <v>240</v>
      </c>
      <c r="D55" s="83"/>
      <c r="E55" s="83"/>
      <c r="F55" s="83"/>
      <c r="G55" s="83"/>
      <c r="H55" s="83"/>
      <c r="I55" s="83"/>
    </row>
    <row r="56" spans="1:9" x14ac:dyDescent="0.25">
      <c r="A56" s="61"/>
      <c r="B56" s="62"/>
      <c r="C56" s="67" t="s">
        <v>241</v>
      </c>
      <c r="D56" s="83"/>
      <c r="E56" s="83"/>
      <c r="F56" s="83"/>
      <c r="G56" s="83"/>
      <c r="H56" s="83"/>
      <c r="I56" s="83"/>
    </row>
    <row r="57" spans="1:9" x14ac:dyDescent="0.25">
      <c r="A57" s="61"/>
      <c r="B57" s="127" t="s">
        <v>242</v>
      </c>
      <c r="C57" s="128"/>
      <c r="D57" s="83"/>
      <c r="E57" s="83"/>
      <c r="F57" s="83"/>
      <c r="G57" s="83"/>
      <c r="H57" s="83"/>
      <c r="I57" s="83"/>
    </row>
    <row r="58" spans="1:9" x14ac:dyDescent="0.25">
      <c r="A58" s="61"/>
      <c r="B58" s="62"/>
      <c r="C58" s="63" t="s">
        <v>243</v>
      </c>
      <c r="D58" s="83"/>
      <c r="E58" s="83"/>
      <c r="F58" s="83"/>
      <c r="G58" s="83"/>
      <c r="H58" s="83"/>
      <c r="I58" s="83"/>
    </row>
    <row r="59" spans="1:9" x14ac:dyDescent="0.25">
      <c r="A59" s="61"/>
      <c r="B59" s="62"/>
      <c r="C59" s="63" t="s">
        <v>244</v>
      </c>
      <c r="D59" s="83"/>
      <c r="E59" s="83"/>
      <c r="F59" s="83"/>
      <c r="G59" s="83"/>
      <c r="H59" s="83"/>
      <c r="I59" s="83"/>
    </row>
    <row r="60" spans="1:9" x14ac:dyDescent="0.25">
      <c r="A60" s="61"/>
      <c r="B60" s="62"/>
      <c r="C60" s="63" t="s">
        <v>245</v>
      </c>
      <c r="D60" s="83"/>
      <c r="E60" s="83"/>
      <c r="F60" s="83"/>
      <c r="G60" s="83"/>
      <c r="H60" s="83"/>
      <c r="I60" s="83"/>
    </row>
    <row r="61" spans="1:9" x14ac:dyDescent="0.25">
      <c r="A61" s="61"/>
      <c r="B61" s="62"/>
      <c r="C61" s="63" t="s">
        <v>246</v>
      </c>
      <c r="D61" s="83"/>
      <c r="E61" s="83"/>
      <c r="F61" s="83"/>
      <c r="G61" s="83"/>
      <c r="H61" s="83"/>
      <c r="I61" s="83"/>
    </row>
    <row r="62" spans="1:9" x14ac:dyDescent="0.25">
      <c r="A62" s="61"/>
      <c r="B62" s="127" t="s">
        <v>247</v>
      </c>
      <c r="C62" s="128"/>
      <c r="D62" s="83"/>
      <c r="E62" s="83"/>
      <c r="F62" s="83"/>
      <c r="G62" s="83"/>
      <c r="H62" s="83"/>
      <c r="I62" s="83"/>
    </row>
    <row r="63" spans="1:9" x14ac:dyDescent="0.25">
      <c r="A63" s="61"/>
      <c r="B63" s="62"/>
      <c r="C63" s="63" t="s">
        <v>248</v>
      </c>
      <c r="D63" s="83"/>
      <c r="E63" s="83"/>
      <c r="F63" s="83"/>
      <c r="G63" s="83"/>
      <c r="H63" s="83"/>
      <c r="I63" s="83"/>
    </row>
    <row r="64" spans="1:9" x14ac:dyDescent="0.25">
      <c r="A64" s="61"/>
      <c r="B64" s="62"/>
      <c r="C64" s="63" t="s">
        <v>249</v>
      </c>
      <c r="D64" s="83"/>
      <c r="E64" s="83"/>
      <c r="F64" s="83"/>
      <c r="G64" s="83"/>
      <c r="H64" s="83"/>
      <c r="I64" s="83"/>
    </row>
    <row r="65" spans="1:9" x14ac:dyDescent="0.25">
      <c r="A65" s="61"/>
      <c r="B65" s="96" t="s">
        <v>262</v>
      </c>
      <c r="C65" s="97"/>
      <c r="D65" s="83"/>
      <c r="E65" s="83"/>
      <c r="F65" s="83"/>
      <c r="G65" s="83"/>
      <c r="H65" s="83"/>
      <c r="I65" s="83"/>
    </row>
    <row r="66" spans="1:9" x14ac:dyDescent="0.25">
      <c r="A66" s="61"/>
      <c r="B66" s="127" t="s">
        <v>250</v>
      </c>
      <c r="C66" s="128"/>
      <c r="D66" s="83"/>
      <c r="E66" s="83"/>
      <c r="F66" s="83"/>
      <c r="G66" s="83"/>
      <c r="H66" s="83"/>
      <c r="I66" s="83"/>
    </row>
    <row r="67" spans="1:9" x14ac:dyDescent="0.25">
      <c r="A67" s="64"/>
      <c r="B67" s="125"/>
      <c r="C67" s="126"/>
      <c r="D67" s="83"/>
      <c r="E67" s="83"/>
      <c r="F67" s="83"/>
      <c r="G67" s="83"/>
      <c r="H67" s="83"/>
      <c r="I67" s="83"/>
    </row>
    <row r="68" spans="1:9" x14ac:dyDescent="0.25">
      <c r="A68" s="122" t="s">
        <v>251</v>
      </c>
      <c r="B68" s="123"/>
      <c r="C68" s="124"/>
      <c r="D68" s="85">
        <f>D48+D57+D62+D65+D66</f>
        <v>0</v>
      </c>
      <c r="E68" s="85">
        <f t="shared" ref="E68:I68" si="5">E48+E57+E62+E65+E66</f>
        <v>0</v>
      </c>
      <c r="F68" s="85">
        <f t="shared" si="5"/>
        <v>0</v>
      </c>
      <c r="G68" s="85">
        <f t="shared" si="5"/>
        <v>0</v>
      </c>
      <c r="H68" s="85">
        <f t="shared" si="5"/>
        <v>0</v>
      </c>
      <c r="I68" s="85">
        <f t="shared" si="5"/>
        <v>0</v>
      </c>
    </row>
    <row r="69" spans="1:9" x14ac:dyDescent="0.25">
      <c r="A69" s="64"/>
      <c r="B69" s="125"/>
      <c r="C69" s="126"/>
      <c r="D69" s="83"/>
      <c r="E69" s="83"/>
      <c r="F69" s="83"/>
      <c r="G69" s="83"/>
      <c r="H69" s="83"/>
      <c r="I69" s="83"/>
    </row>
    <row r="70" spans="1:9" x14ac:dyDescent="0.25">
      <c r="A70" s="122" t="s">
        <v>252</v>
      </c>
      <c r="B70" s="123"/>
      <c r="C70" s="124"/>
      <c r="D70" s="85">
        <f>D71</f>
        <v>0</v>
      </c>
      <c r="E70" s="85">
        <f t="shared" ref="E70:I70" si="6">E71</f>
        <v>0</v>
      </c>
      <c r="F70" s="85">
        <f t="shared" si="6"/>
        <v>0</v>
      </c>
      <c r="G70" s="85">
        <f t="shared" si="6"/>
        <v>0</v>
      </c>
      <c r="H70" s="85">
        <f t="shared" si="6"/>
        <v>0</v>
      </c>
      <c r="I70" s="85">
        <f t="shared" si="6"/>
        <v>0</v>
      </c>
    </row>
    <row r="71" spans="1:9" x14ac:dyDescent="0.25">
      <c r="A71" s="61"/>
      <c r="B71" s="127" t="s">
        <v>253</v>
      </c>
      <c r="C71" s="128"/>
      <c r="D71" s="83"/>
      <c r="E71" s="83"/>
      <c r="F71" s="83"/>
      <c r="G71" s="83"/>
      <c r="H71" s="83"/>
      <c r="I71" s="83"/>
    </row>
    <row r="72" spans="1:9" x14ac:dyDescent="0.25">
      <c r="A72" s="64"/>
      <c r="B72" s="125"/>
      <c r="C72" s="126"/>
      <c r="D72" s="83"/>
      <c r="E72" s="83"/>
      <c r="F72" s="83"/>
      <c r="G72" s="83"/>
      <c r="H72" s="83"/>
      <c r="I72" s="83"/>
    </row>
    <row r="73" spans="1:9" x14ac:dyDescent="0.25">
      <c r="A73" s="122" t="s">
        <v>254</v>
      </c>
      <c r="B73" s="123"/>
      <c r="C73" s="124"/>
      <c r="D73" s="86">
        <f>D43+D68+D70</f>
        <v>52757895.149999991</v>
      </c>
      <c r="E73" s="86">
        <f t="shared" ref="E73:I73" si="7">E43+E68+E70</f>
        <v>0</v>
      </c>
      <c r="F73" s="86">
        <f t="shared" si="7"/>
        <v>52757895.149999991</v>
      </c>
      <c r="G73" s="86">
        <f t="shared" si="7"/>
        <v>23474107.379999995</v>
      </c>
      <c r="H73" s="86">
        <f t="shared" si="7"/>
        <v>23474107.379999995</v>
      </c>
      <c r="I73" s="86">
        <f t="shared" si="7"/>
        <v>-29283787.769999996</v>
      </c>
    </row>
    <row r="74" spans="1:9" x14ac:dyDescent="0.25">
      <c r="A74" s="64"/>
      <c r="B74" s="125"/>
      <c r="C74" s="126"/>
      <c r="D74" s="87"/>
      <c r="E74" s="87"/>
      <c r="F74" s="87"/>
      <c r="G74" s="87"/>
      <c r="H74" s="87"/>
      <c r="I74" s="87"/>
    </row>
    <row r="75" spans="1:9" x14ac:dyDescent="0.25">
      <c r="A75" s="61"/>
      <c r="B75" s="129" t="s">
        <v>255</v>
      </c>
      <c r="C75" s="124"/>
      <c r="D75" s="87"/>
      <c r="E75" s="87"/>
      <c r="F75" s="87"/>
      <c r="G75" s="87"/>
      <c r="H75" s="87"/>
      <c r="I75" s="87"/>
    </row>
    <row r="76" spans="1:9" x14ac:dyDescent="0.25">
      <c r="A76" s="61"/>
      <c r="B76" s="127" t="s">
        <v>256</v>
      </c>
      <c r="C76" s="128"/>
      <c r="D76" s="87">
        <f>D43</f>
        <v>52757895.149999991</v>
      </c>
      <c r="E76" s="87">
        <f t="shared" ref="E76:I76" si="8">E43</f>
        <v>0</v>
      </c>
      <c r="F76" s="87">
        <f t="shared" si="8"/>
        <v>52757895.149999991</v>
      </c>
      <c r="G76" s="87">
        <f t="shared" si="8"/>
        <v>23474107.379999995</v>
      </c>
      <c r="H76" s="87">
        <f t="shared" si="8"/>
        <v>23474107.379999995</v>
      </c>
      <c r="I76" s="87">
        <f t="shared" si="8"/>
        <v>-29283787.769999996</v>
      </c>
    </row>
    <row r="77" spans="1:9" x14ac:dyDescent="0.25">
      <c r="A77" s="61"/>
      <c r="B77" s="127" t="s">
        <v>257</v>
      </c>
      <c r="C77" s="128"/>
      <c r="D77" s="87"/>
      <c r="E77" s="87"/>
      <c r="F77" s="87"/>
      <c r="G77" s="87"/>
      <c r="H77" s="87"/>
      <c r="I77" s="87"/>
    </row>
    <row r="78" spans="1:9" x14ac:dyDescent="0.25">
      <c r="A78" s="61"/>
      <c r="B78" s="129" t="s">
        <v>258</v>
      </c>
      <c r="C78" s="124"/>
      <c r="D78" s="87">
        <f>D76+D77</f>
        <v>52757895.149999991</v>
      </c>
      <c r="E78" s="87">
        <f t="shared" ref="E78:I78" si="9">E76+E77</f>
        <v>0</v>
      </c>
      <c r="F78" s="87">
        <f t="shared" si="9"/>
        <v>52757895.149999991</v>
      </c>
      <c r="G78" s="87">
        <f t="shared" si="9"/>
        <v>23474107.379999995</v>
      </c>
      <c r="H78" s="87">
        <f t="shared" si="9"/>
        <v>23474107.379999995</v>
      </c>
      <c r="I78" s="87">
        <f t="shared" si="9"/>
        <v>-29283787.769999996</v>
      </c>
    </row>
    <row r="79" spans="1:9" ht="15.75" thickBot="1" x14ac:dyDescent="0.3">
      <c r="A79" s="68"/>
      <c r="B79" s="120"/>
      <c r="C79" s="121"/>
      <c r="D79" s="88"/>
      <c r="E79" s="88"/>
      <c r="F79" s="88"/>
      <c r="G79" s="88"/>
      <c r="H79" s="88"/>
      <c r="I79" s="88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B1" zoomScaleNormal="10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A6" sqref="A6:H6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44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65" t="s">
        <v>45</v>
      </c>
      <c r="D7" s="166"/>
      <c r="E7" s="166"/>
      <c r="F7" s="166"/>
      <c r="G7" s="167"/>
      <c r="H7" s="108" t="s">
        <v>46</v>
      </c>
    </row>
    <row r="8" spans="1:8" ht="24.75" thickBot="1" x14ac:dyDescent="0.25">
      <c r="A8" s="160"/>
      <c r="B8" s="164"/>
      <c r="C8" s="18" t="s">
        <v>4</v>
      </c>
      <c r="D8" s="89" t="s">
        <v>47</v>
      </c>
      <c r="E8" s="18" t="s">
        <v>48</v>
      </c>
      <c r="F8" s="18" t="s">
        <v>5</v>
      </c>
      <c r="G8" s="18" t="s">
        <v>7</v>
      </c>
      <c r="H8" s="109"/>
    </row>
    <row r="9" spans="1:8" x14ac:dyDescent="0.2">
      <c r="A9" s="98"/>
      <c r="B9" s="99"/>
      <c r="C9" s="49"/>
      <c r="D9" s="49"/>
      <c r="E9" s="49"/>
      <c r="F9" s="49"/>
      <c r="G9" s="49"/>
      <c r="H9" s="49"/>
    </row>
    <row r="10" spans="1:8" x14ac:dyDescent="0.2">
      <c r="A10" s="168" t="s">
        <v>49</v>
      </c>
      <c r="B10" s="169"/>
      <c r="C10" s="48">
        <f>C11+C19+C29+C39+C49+C59+C63+C72+C76</f>
        <v>68328600.140000001</v>
      </c>
      <c r="D10" s="48">
        <f t="shared" ref="D10:H10" si="0">D11+D19+D29+D39+D49+D59+D63+D72+D76</f>
        <v>0</v>
      </c>
      <c r="E10" s="48">
        <f t="shared" si="0"/>
        <v>68328600.140000001</v>
      </c>
      <c r="F10" s="48">
        <f t="shared" si="0"/>
        <v>17528595.5</v>
      </c>
      <c r="G10" s="48">
        <f t="shared" si="0"/>
        <v>16530166.969999999</v>
      </c>
      <c r="H10" s="48">
        <f t="shared" si="0"/>
        <v>50800004.639999993</v>
      </c>
    </row>
    <row r="11" spans="1:8" x14ac:dyDescent="0.2">
      <c r="A11" s="154" t="s">
        <v>50</v>
      </c>
      <c r="B11" s="155"/>
      <c r="C11" s="94">
        <f>SUM(C12:C18)</f>
        <v>39521703.539999999</v>
      </c>
      <c r="D11" s="94">
        <f t="shared" ref="D11:H11" si="1">SUM(D12:D18)</f>
        <v>0</v>
      </c>
      <c r="E11" s="94">
        <f t="shared" si="1"/>
        <v>39521703.539999999</v>
      </c>
      <c r="F11" s="94">
        <f t="shared" si="1"/>
        <v>15633472.649999999</v>
      </c>
      <c r="G11" s="94">
        <f t="shared" si="1"/>
        <v>15248570.289999999</v>
      </c>
      <c r="H11" s="94">
        <f t="shared" si="1"/>
        <v>23888230.889999997</v>
      </c>
    </row>
    <row r="12" spans="1:8" x14ac:dyDescent="0.2">
      <c r="A12" s="98"/>
      <c r="B12" s="99" t="s">
        <v>51</v>
      </c>
      <c r="C12" s="49">
        <v>6297929</v>
      </c>
      <c r="D12" s="49">
        <f>SUM([1]COG!$E$10)</f>
        <v>0</v>
      </c>
      <c r="E12" s="49">
        <f>SUM(C12:D12)</f>
        <v>6297929</v>
      </c>
      <c r="F12" s="49">
        <v>2451707.17</v>
      </c>
      <c r="G12" s="49">
        <v>2451707.17</v>
      </c>
      <c r="H12" s="49">
        <f>E12-F12</f>
        <v>3846221.83</v>
      </c>
    </row>
    <row r="13" spans="1:8" x14ac:dyDescent="0.2">
      <c r="A13" s="98"/>
      <c r="B13" s="99" t="s">
        <v>52</v>
      </c>
      <c r="C13" s="49">
        <v>0</v>
      </c>
      <c r="D13" s="49">
        <f>SUM([1]COG!$E$11)</f>
        <v>0</v>
      </c>
      <c r="E13" s="49">
        <f t="shared" ref="E13:E38" si="2">SUM(C13:D13)</f>
        <v>0</v>
      </c>
      <c r="F13" s="49"/>
      <c r="G13" s="49"/>
      <c r="H13" s="49">
        <f t="shared" ref="H13:H38" si="3">E13-F13</f>
        <v>0</v>
      </c>
    </row>
    <row r="14" spans="1:8" x14ac:dyDescent="0.2">
      <c r="A14" s="98"/>
      <c r="B14" s="99" t="s">
        <v>53</v>
      </c>
      <c r="C14" s="49">
        <v>9013699.1400000006</v>
      </c>
      <c r="D14" s="49">
        <f>SUM([1]COG!$E$12)</f>
        <v>0</v>
      </c>
      <c r="E14" s="49">
        <f t="shared" si="2"/>
        <v>9013699.1400000006</v>
      </c>
      <c r="F14" s="49">
        <v>2806010.02</v>
      </c>
      <c r="G14" s="49">
        <v>2806010.02</v>
      </c>
      <c r="H14" s="49">
        <f t="shared" si="3"/>
        <v>6207689.120000001</v>
      </c>
    </row>
    <row r="15" spans="1:8" x14ac:dyDescent="0.2">
      <c r="A15" s="98"/>
      <c r="B15" s="99" t="s">
        <v>54</v>
      </c>
      <c r="C15" s="49">
        <v>2031586.48</v>
      </c>
      <c r="D15" s="49">
        <f>SUM([1]COG!$E$13)</f>
        <v>0</v>
      </c>
      <c r="E15" s="49">
        <f t="shared" si="2"/>
        <v>2031586.48</v>
      </c>
      <c r="F15" s="49">
        <v>791133.68</v>
      </c>
      <c r="G15" s="49">
        <v>406231.32</v>
      </c>
      <c r="H15" s="49">
        <f t="shared" si="3"/>
        <v>1240452.7999999998</v>
      </c>
    </row>
    <row r="16" spans="1:8" x14ac:dyDescent="0.2">
      <c r="A16" s="98"/>
      <c r="B16" s="99" t="s">
        <v>55</v>
      </c>
      <c r="C16" s="49">
        <v>3915686.88</v>
      </c>
      <c r="D16" s="49">
        <f>SUM([1]COG!$E$14)</f>
        <v>0</v>
      </c>
      <c r="E16" s="49">
        <f t="shared" si="2"/>
        <v>3915686.88</v>
      </c>
      <c r="F16" s="49">
        <v>1275420.5</v>
      </c>
      <c r="G16" s="49">
        <v>1275420.5</v>
      </c>
      <c r="H16" s="49">
        <f t="shared" si="3"/>
        <v>2640266.38</v>
      </c>
    </row>
    <row r="17" spans="1:8" x14ac:dyDescent="0.2">
      <c r="A17" s="98"/>
      <c r="B17" s="99" t="s">
        <v>56</v>
      </c>
      <c r="C17" s="49">
        <v>685357.64</v>
      </c>
      <c r="D17" s="49">
        <f>SUM([1]COG!$E$15)</f>
        <v>0</v>
      </c>
      <c r="E17" s="49">
        <f t="shared" si="2"/>
        <v>685357.64</v>
      </c>
      <c r="F17" s="49"/>
      <c r="G17" s="49"/>
      <c r="H17" s="49">
        <f t="shared" si="3"/>
        <v>685357.64</v>
      </c>
    </row>
    <row r="18" spans="1:8" x14ac:dyDescent="0.2">
      <c r="A18" s="98"/>
      <c r="B18" s="99" t="s">
        <v>57</v>
      </c>
      <c r="C18" s="49">
        <v>17577444.399999999</v>
      </c>
      <c r="D18" s="49">
        <f>SUM([1]COG!$E$16)</f>
        <v>0</v>
      </c>
      <c r="E18" s="49">
        <f t="shared" si="2"/>
        <v>17577444.399999999</v>
      </c>
      <c r="F18" s="49">
        <v>8309201.2800000003</v>
      </c>
      <c r="G18" s="49">
        <v>8309201.2800000003</v>
      </c>
      <c r="H18" s="49">
        <f t="shared" si="3"/>
        <v>9268243.1199999973</v>
      </c>
    </row>
    <row r="19" spans="1:8" s="95" customFormat="1" x14ac:dyDescent="0.2">
      <c r="A19" s="154" t="s">
        <v>58</v>
      </c>
      <c r="B19" s="155"/>
      <c r="C19" s="94">
        <f>C20+C21+C22+C23+C24+C25+C26+C27+C28</f>
        <v>1247450.21</v>
      </c>
      <c r="D19" s="94">
        <f t="shared" ref="D19:H19" si="4">D20+D21+D22+D23+D24+D25+D26+D27+D28</f>
        <v>0</v>
      </c>
      <c r="E19" s="94">
        <f t="shared" si="4"/>
        <v>1247450.21</v>
      </c>
      <c r="F19" s="94">
        <f>F20+F21+F22+F23+F24+F25+F26+F27+F28</f>
        <v>11678.17</v>
      </c>
      <c r="G19" s="49">
        <f>G20+G21+G22+G23+G24+G25+G26+G27+G28</f>
        <v>5350.0199999999995</v>
      </c>
      <c r="H19" s="94">
        <f t="shared" si="4"/>
        <v>1235772.04</v>
      </c>
    </row>
    <row r="20" spans="1:8" x14ac:dyDescent="0.2">
      <c r="A20" s="98"/>
      <c r="B20" s="99" t="s">
        <v>59</v>
      </c>
      <c r="C20" s="49">
        <v>85432.97</v>
      </c>
      <c r="D20" s="49">
        <f>SUM([1]COG!$E$18)</f>
        <v>0</v>
      </c>
      <c r="E20" s="49">
        <f t="shared" si="2"/>
        <v>85432.97</v>
      </c>
      <c r="F20" s="49">
        <v>7701.47</v>
      </c>
      <c r="G20" s="49">
        <v>1954.57</v>
      </c>
      <c r="H20" s="49">
        <f t="shared" si="3"/>
        <v>77731.5</v>
      </c>
    </row>
    <row r="21" spans="1:8" x14ac:dyDescent="0.2">
      <c r="A21" s="98"/>
      <c r="B21" s="99" t="s">
        <v>60</v>
      </c>
      <c r="C21" s="49">
        <v>82554.759999999995</v>
      </c>
      <c r="D21" s="49">
        <f>SUM([1]COG!$E$19)</f>
        <v>0</v>
      </c>
      <c r="E21" s="49">
        <f t="shared" si="2"/>
        <v>82554.759999999995</v>
      </c>
      <c r="F21" s="49">
        <v>3976.7</v>
      </c>
      <c r="G21" s="49">
        <v>3395.45</v>
      </c>
      <c r="H21" s="49">
        <f t="shared" si="3"/>
        <v>78578.06</v>
      </c>
    </row>
    <row r="22" spans="1:8" x14ac:dyDescent="0.2">
      <c r="A22" s="98"/>
      <c r="B22" s="99" t="s">
        <v>61</v>
      </c>
      <c r="C22" s="49"/>
      <c r="D22" s="49">
        <f>SUM([1]COG!$E$20)</f>
        <v>0</v>
      </c>
      <c r="E22" s="49">
        <f t="shared" si="2"/>
        <v>0</v>
      </c>
      <c r="F22" s="49">
        <v>0</v>
      </c>
      <c r="G22" s="49">
        <v>0</v>
      </c>
      <c r="H22" s="49">
        <f t="shared" si="3"/>
        <v>0</v>
      </c>
    </row>
    <row r="23" spans="1:8" x14ac:dyDescent="0.2">
      <c r="A23" s="98"/>
      <c r="B23" s="99" t="s">
        <v>62</v>
      </c>
      <c r="C23" s="49">
        <v>112521.96</v>
      </c>
      <c r="D23" s="49">
        <f>SUM([1]COG!$E$21)</f>
        <v>0</v>
      </c>
      <c r="E23" s="49">
        <f t="shared" si="2"/>
        <v>112521.96</v>
      </c>
      <c r="F23" s="49">
        <v>0</v>
      </c>
      <c r="G23" s="49">
        <v>0</v>
      </c>
      <c r="H23" s="49">
        <f t="shared" si="3"/>
        <v>112521.96</v>
      </c>
    </row>
    <row r="24" spans="1:8" x14ac:dyDescent="0.2">
      <c r="A24" s="98"/>
      <c r="B24" s="99" t="s">
        <v>63</v>
      </c>
      <c r="C24" s="49"/>
      <c r="D24" s="49">
        <f>SUM([1]COG!$E$22)</f>
        <v>0</v>
      </c>
      <c r="E24" s="49">
        <f t="shared" si="2"/>
        <v>0</v>
      </c>
      <c r="F24" s="49">
        <v>0</v>
      </c>
      <c r="G24" s="49">
        <v>0</v>
      </c>
      <c r="H24" s="49">
        <f t="shared" si="3"/>
        <v>0</v>
      </c>
    </row>
    <row r="25" spans="1:8" x14ac:dyDescent="0.2">
      <c r="A25" s="98"/>
      <c r="B25" s="99" t="s">
        <v>64</v>
      </c>
      <c r="C25" s="49">
        <v>76100.52</v>
      </c>
      <c r="D25" s="49">
        <f>SUM([1]COG!$E$23)</f>
        <v>0</v>
      </c>
      <c r="E25" s="49">
        <f t="shared" si="2"/>
        <v>76100.52</v>
      </c>
      <c r="F25" s="49">
        <v>0</v>
      </c>
      <c r="G25" s="49">
        <v>0</v>
      </c>
      <c r="H25" s="49">
        <f t="shared" si="3"/>
        <v>76100.52</v>
      </c>
    </row>
    <row r="26" spans="1:8" x14ac:dyDescent="0.2">
      <c r="A26" s="98"/>
      <c r="B26" s="99" t="s">
        <v>65</v>
      </c>
      <c r="C26" s="49"/>
      <c r="D26" s="49">
        <f>SUM([1]COG!$E$24)</f>
        <v>0</v>
      </c>
      <c r="E26" s="49">
        <f t="shared" si="2"/>
        <v>0</v>
      </c>
      <c r="F26" s="49">
        <v>0</v>
      </c>
      <c r="G26" s="49">
        <v>0</v>
      </c>
      <c r="H26" s="49">
        <f t="shared" si="3"/>
        <v>0</v>
      </c>
    </row>
    <row r="27" spans="1:8" x14ac:dyDescent="0.2">
      <c r="A27" s="98"/>
      <c r="B27" s="99" t="s">
        <v>66</v>
      </c>
      <c r="C27" s="49"/>
      <c r="D27" s="49">
        <f>SUM([1]COG!$E$25)</f>
        <v>0</v>
      </c>
      <c r="E27" s="49">
        <f t="shared" si="2"/>
        <v>0</v>
      </c>
      <c r="F27" s="49">
        <v>0</v>
      </c>
      <c r="G27" s="49">
        <v>0</v>
      </c>
      <c r="H27" s="49">
        <f t="shared" si="3"/>
        <v>0</v>
      </c>
    </row>
    <row r="28" spans="1:8" x14ac:dyDescent="0.2">
      <c r="A28" s="98"/>
      <c r="B28" s="99" t="s">
        <v>67</v>
      </c>
      <c r="C28" s="49">
        <v>890840</v>
      </c>
      <c r="D28" s="49">
        <f>SUM([1]COG!$E$26)</f>
        <v>0</v>
      </c>
      <c r="E28" s="49">
        <f t="shared" si="2"/>
        <v>890840</v>
      </c>
      <c r="F28" s="49">
        <v>0</v>
      </c>
      <c r="G28" s="49">
        <v>0</v>
      </c>
      <c r="H28" s="49">
        <f t="shared" si="3"/>
        <v>890840</v>
      </c>
    </row>
    <row r="29" spans="1:8" s="95" customFormat="1" x14ac:dyDescent="0.2">
      <c r="A29" s="154" t="s">
        <v>68</v>
      </c>
      <c r="B29" s="155"/>
      <c r="C29" s="94">
        <f>C30+C31+C32+C33+C34+C35+C36+C37+C38</f>
        <v>9323112.3499999996</v>
      </c>
      <c r="D29" s="94">
        <f t="shared" ref="D29:H29" si="5">D30+D31+D32+D33+D34+D35+D36+D37+D38</f>
        <v>0</v>
      </c>
      <c r="E29" s="94">
        <f t="shared" si="5"/>
        <v>9323112.3499999996</v>
      </c>
      <c r="F29" s="94">
        <f>F30+F31+F32+F33+F34+F35+F36+F37+F38</f>
        <v>1883444.68</v>
      </c>
      <c r="G29" s="94">
        <f>G30+G31+G32+G33+G34+G35+G36+G37+G38</f>
        <v>1276246.6599999999</v>
      </c>
      <c r="H29" s="94">
        <f t="shared" si="5"/>
        <v>7439667.6699999999</v>
      </c>
    </row>
    <row r="30" spans="1:8" x14ac:dyDescent="0.2">
      <c r="A30" s="98"/>
      <c r="B30" s="99" t="s">
        <v>69</v>
      </c>
      <c r="C30" s="49">
        <v>186964</v>
      </c>
      <c r="D30" s="49">
        <f>SUM([1]COG!$E$28)</f>
        <v>0</v>
      </c>
      <c r="E30" s="49">
        <f t="shared" si="2"/>
        <v>186964</v>
      </c>
      <c r="F30" s="49">
        <v>33939</v>
      </c>
      <c r="G30" s="49">
        <v>33939</v>
      </c>
      <c r="H30" s="49">
        <f t="shared" si="3"/>
        <v>153025</v>
      </c>
    </row>
    <row r="31" spans="1:8" x14ac:dyDescent="0.2">
      <c r="A31" s="98"/>
      <c r="B31" s="99" t="s">
        <v>70</v>
      </c>
      <c r="C31" s="49">
        <v>3914865.15</v>
      </c>
      <c r="D31" s="49">
        <f>SUM([1]COG!$E$29)</f>
        <v>0</v>
      </c>
      <c r="E31" s="49">
        <f t="shared" si="2"/>
        <v>3914865.15</v>
      </c>
      <c r="F31" s="49">
        <v>599486.59</v>
      </c>
      <c r="G31" s="49">
        <v>425590.69</v>
      </c>
      <c r="H31" s="49">
        <f t="shared" si="3"/>
        <v>3315378.56</v>
      </c>
    </row>
    <row r="32" spans="1:8" x14ac:dyDescent="0.2">
      <c r="A32" s="98"/>
      <c r="B32" s="99" t="s">
        <v>71</v>
      </c>
      <c r="C32" s="49">
        <v>3494000</v>
      </c>
      <c r="D32" s="49">
        <f>SUM([1]COG!$E$30)</f>
        <v>0</v>
      </c>
      <c r="E32" s="49">
        <f t="shared" si="2"/>
        <v>3494000</v>
      </c>
      <c r="F32" s="49">
        <v>1137277.56</v>
      </c>
      <c r="G32" s="49">
        <v>796842.97</v>
      </c>
      <c r="H32" s="49">
        <f t="shared" si="3"/>
        <v>2356722.44</v>
      </c>
    </row>
    <row r="33" spans="1:8" x14ac:dyDescent="0.2">
      <c r="A33" s="98"/>
      <c r="B33" s="99" t="s">
        <v>72</v>
      </c>
      <c r="C33" s="49">
        <v>1086000</v>
      </c>
      <c r="D33" s="49">
        <f>SUM([1]COG!$E$31)</f>
        <v>0</v>
      </c>
      <c r="E33" s="49">
        <f t="shared" si="2"/>
        <v>1086000</v>
      </c>
      <c r="F33" s="49">
        <v>92867.53</v>
      </c>
      <c r="G33" s="49">
        <v>0</v>
      </c>
      <c r="H33" s="49">
        <f t="shared" si="3"/>
        <v>993132.47</v>
      </c>
    </row>
    <row r="34" spans="1:8" x14ac:dyDescent="0.2">
      <c r="A34" s="98"/>
      <c r="B34" s="99" t="s">
        <v>73</v>
      </c>
      <c r="C34" s="49">
        <v>15933.2</v>
      </c>
      <c r="D34" s="49">
        <f>SUM([1]COG!$E$32)</f>
        <v>0</v>
      </c>
      <c r="E34" s="49">
        <f t="shared" si="2"/>
        <v>15933.2</v>
      </c>
      <c r="F34" s="49">
        <v>0</v>
      </c>
      <c r="G34" s="49">
        <v>0</v>
      </c>
      <c r="H34" s="49">
        <f t="shared" si="3"/>
        <v>15933.2</v>
      </c>
    </row>
    <row r="35" spans="1:8" x14ac:dyDescent="0.2">
      <c r="A35" s="98"/>
      <c r="B35" s="99" t="s">
        <v>74</v>
      </c>
      <c r="C35" s="49"/>
      <c r="D35" s="49">
        <f>SUM([1]COG!$E$33)</f>
        <v>0</v>
      </c>
      <c r="E35" s="49">
        <f t="shared" si="2"/>
        <v>0</v>
      </c>
      <c r="F35" s="49">
        <v>0</v>
      </c>
      <c r="G35" s="49">
        <v>0</v>
      </c>
      <c r="H35" s="49">
        <f t="shared" si="3"/>
        <v>0</v>
      </c>
    </row>
    <row r="36" spans="1:8" x14ac:dyDescent="0.2">
      <c r="A36" s="98"/>
      <c r="B36" s="99" t="s">
        <v>75</v>
      </c>
      <c r="C36" s="49">
        <v>572850</v>
      </c>
      <c r="D36" s="49">
        <f>SUM([1]COG!$E$34)</f>
        <v>0</v>
      </c>
      <c r="E36" s="49">
        <f t="shared" si="2"/>
        <v>572850</v>
      </c>
      <c r="F36" s="49">
        <v>19874</v>
      </c>
      <c r="G36" s="49">
        <v>19874</v>
      </c>
      <c r="H36" s="49">
        <f t="shared" si="3"/>
        <v>552976</v>
      </c>
    </row>
    <row r="37" spans="1:8" x14ac:dyDescent="0.2">
      <c r="A37" s="98"/>
      <c r="B37" s="99" t="s">
        <v>76</v>
      </c>
      <c r="C37" s="49">
        <v>52500</v>
      </c>
      <c r="D37" s="49">
        <f>SUM([1]COG!$E$35)</f>
        <v>0</v>
      </c>
      <c r="E37" s="49">
        <f t="shared" si="2"/>
        <v>52500</v>
      </c>
      <c r="F37" s="49">
        <f>SUM([1]COG!$G$35)</f>
        <v>0</v>
      </c>
      <c r="G37" s="49">
        <f>SUM([1]COG!$H$35)</f>
        <v>0</v>
      </c>
      <c r="H37" s="49">
        <f t="shared" si="3"/>
        <v>52500</v>
      </c>
    </row>
    <row r="38" spans="1:8" x14ac:dyDescent="0.2">
      <c r="A38" s="98"/>
      <c r="B38" s="99" t="s">
        <v>77</v>
      </c>
      <c r="C38" s="49"/>
      <c r="D38" s="49">
        <f>SUM([1]COG!$E$36)</f>
        <v>0</v>
      </c>
      <c r="E38" s="49">
        <f t="shared" si="2"/>
        <v>0</v>
      </c>
      <c r="F38" s="49">
        <f>SUM([1]COG!$G$36)</f>
        <v>0</v>
      </c>
      <c r="G38" s="49">
        <f>SUM([1]COG!$H$36)</f>
        <v>0</v>
      </c>
      <c r="H38" s="49">
        <f t="shared" si="3"/>
        <v>0</v>
      </c>
    </row>
    <row r="39" spans="1:8" s="95" customFormat="1" x14ac:dyDescent="0.2">
      <c r="A39" s="154" t="s">
        <v>78</v>
      </c>
      <c r="B39" s="155"/>
      <c r="C39" s="94">
        <f>C40+C41+C42+C43+C44+C45+C46+C47+C48</f>
        <v>0</v>
      </c>
      <c r="D39" s="94">
        <f t="shared" ref="D39:H39" si="6">D40+D41+D42+D43+D44+D45+D46+D47+D48</f>
        <v>0</v>
      </c>
      <c r="E39" s="94">
        <f t="shared" si="6"/>
        <v>0</v>
      </c>
      <c r="F39" s="94">
        <f>F40+F41+F42+F43+F44+F45+F46+F47+F48</f>
        <v>0</v>
      </c>
      <c r="G39" s="94">
        <f>G40+G41+G42+G43+G44+G45+G46+G47+G48</f>
        <v>0</v>
      </c>
      <c r="H39" s="94">
        <f t="shared" si="6"/>
        <v>0</v>
      </c>
    </row>
    <row r="40" spans="1:8" x14ac:dyDescent="0.2">
      <c r="A40" s="98"/>
      <c r="B40" s="99" t="s">
        <v>79</v>
      </c>
      <c r="C40" s="49"/>
      <c r="D40" s="49"/>
      <c r="E40" s="49"/>
      <c r="F40" s="49"/>
      <c r="G40" s="49"/>
      <c r="H40" s="49"/>
    </row>
    <row r="41" spans="1:8" x14ac:dyDescent="0.2">
      <c r="A41" s="98"/>
      <c r="B41" s="99" t="s">
        <v>80</v>
      </c>
      <c r="C41" s="49"/>
      <c r="D41" s="49"/>
      <c r="E41" s="49"/>
      <c r="F41" s="49"/>
      <c r="G41" s="49"/>
      <c r="H41" s="49"/>
    </row>
    <row r="42" spans="1:8" x14ac:dyDescent="0.2">
      <c r="A42" s="98"/>
      <c r="B42" s="99" t="s">
        <v>81</v>
      </c>
      <c r="C42" s="49"/>
      <c r="D42" s="49"/>
      <c r="E42" s="49"/>
      <c r="F42" s="49"/>
      <c r="G42" s="49"/>
      <c r="H42" s="49"/>
    </row>
    <row r="43" spans="1:8" x14ac:dyDescent="0.2">
      <c r="A43" s="98"/>
      <c r="B43" s="99" t="s">
        <v>82</v>
      </c>
      <c r="C43" s="49">
        <v>0</v>
      </c>
      <c r="D43" s="49">
        <v>0</v>
      </c>
      <c r="E43" s="49">
        <v>0</v>
      </c>
      <c r="F43" s="49"/>
      <c r="G43" s="49"/>
      <c r="H43" s="49">
        <v>0</v>
      </c>
    </row>
    <row r="44" spans="1:8" x14ac:dyDescent="0.2">
      <c r="A44" s="98"/>
      <c r="B44" s="99" t="s">
        <v>83</v>
      </c>
      <c r="C44" s="49"/>
      <c r="D44" s="49"/>
      <c r="E44" s="49"/>
      <c r="F44" s="49"/>
      <c r="G44" s="49"/>
      <c r="H44" s="49"/>
    </row>
    <row r="45" spans="1:8" x14ac:dyDescent="0.2">
      <c r="A45" s="98"/>
      <c r="B45" s="99" t="s">
        <v>84</v>
      </c>
      <c r="C45" s="49">
        <v>0</v>
      </c>
      <c r="D45" s="49">
        <v>0</v>
      </c>
      <c r="E45" s="49">
        <v>0</v>
      </c>
      <c r="F45" s="49"/>
      <c r="G45" s="49"/>
      <c r="H45" s="49">
        <v>0</v>
      </c>
    </row>
    <row r="46" spans="1:8" x14ac:dyDescent="0.2">
      <c r="A46" s="98"/>
      <c r="B46" s="99" t="s">
        <v>85</v>
      </c>
      <c r="C46" s="49"/>
      <c r="D46" s="49"/>
      <c r="E46" s="49"/>
      <c r="F46" s="49"/>
      <c r="G46" s="49"/>
      <c r="H46" s="49"/>
    </row>
    <row r="47" spans="1:8" x14ac:dyDescent="0.2">
      <c r="A47" s="98"/>
      <c r="B47" s="99" t="s">
        <v>86</v>
      </c>
      <c r="C47" s="49"/>
      <c r="D47" s="49"/>
      <c r="E47" s="49"/>
      <c r="F47" s="49"/>
      <c r="G47" s="49"/>
      <c r="H47" s="49"/>
    </row>
    <row r="48" spans="1:8" x14ac:dyDescent="0.2">
      <c r="A48" s="98"/>
      <c r="B48" s="99" t="s">
        <v>87</v>
      </c>
      <c r="C48" s="49"/>
      <c r="D48" s="49"/>
      <c r="E48" s="49"/>
      <c r="F48" s="49"/>
      <c r="G48" s="49"/>
      <c r="H48" s="49"/>
    </row>
    <row r="49" spans="1:8" s="95" customFormat="1" x14ac:dyDescent="0.2">
      <c r="A49" s="154" t="s">
        <v>88</v>
      </c>
      <c r="B49" s="155"/>
      <c r="C49" s="94">
        <f>SUM(C50:C58)</f>
        <v>18236334.039999999</v>
      </c>
      <c r="D49" s="94">
        <f t="shared" ref="D49:H49" si="7">SUM(D50:D58)</f>
        <v>0</v>
      </c>
      <c r="E49" s="94">
        <f t="shared" si="7"/>
        <v>18236334.039999999</v>
      </c>
      <c r="F49" s="94">
        <f t="shared" si="7"/>
        <v>0</v>
      </c>
      <c r="G49" s="94">
        <f t="shared" si="7"/>
        <v>0</v>
      </c>
      <c r="H49" s="94">
        <f t="shared" si="7"/>
        <v>18236334.039999999</v>
      </c>
    </row>
    <row r="50" spans="1:8" x14ac:dyDescent="0.2">
      <c r="A50" s="98"/>
      <c r="B50" s="99" t="s">
        <v>89</v>
      </c>
      <c r="C50" s="49">
        <v>17473889.079999998</v>
      </c>
      <c r="D50" s="49">
        <v>0</v>
      </c>
      <c r="E50" s="49">
        <f t="shared" ref="E50:E56" si="8">SUM(C50:D50)</f>
        <v>17473889.079999998</v>
      </c>
      <c r="F50" s="49">
        <f>SUM([1]COG!$G$48)</f>
        <v>0</v>
      </c>
      <c r="G50" s="49">
        <f>SUM([1]COG!$H$48)</f>
        <v>0</v>
      </c>
      <c r="H50" s="49">
        <f t="shared" ref="H50:H58" si="9">E50-F50</f>
        <v>17473889.079999998</v>
      </c>
    </row>
    <row r="51" spans="1:8" x14ac:dyDescent="0.2">
      <c r="A51" s="98"/>
      <c r="B51" s="99" t="s">
        <v>90</v>
      </c>
      <c r="C51" s="49">
        <v>123000</v>
      </c>
      <c r="D51" s="49">
        <v>0</v>
      </c>
      <c r="E51" s="49">
        <f t="shared" si="8"/>
        <v>123000</v>
      </c>
      <c r="F51" s="49">
        <f>SUM([1]COG!$G$48)</f>
        <v>0</v>
      </c>
      <c r="G51" s="49">
        <f>SUM([1]COG!$H$48)</f>
        <v>0</v>
      </c>
      <c r="H51" s="49">
        <f t="shared" si="9"/>
        <v>123000</v>
      </c>
    </row>
    <row r="52" spans="1:8" x14ac:dyDescent="0.2">
      <c r="A52" s="98"/>
      <c r="B52" s="99" t="s">
        <v>91</v>
      </c>
      <c r="C52" s="49"/>
      <c r="D52" s="49">
        <v>0</v>
      </c>
      <c r="E52" s="49">
        <f t="shared" si="8"/>
        <v>0</v>
      </c>
      <c r="F52" s="49"/>
      <c r="G52" s="49"/>
      <c r="H52" s="49">
        <f t="shared" si="9"/>
        <v>0</v>
      </c>
    </row>
    <row r="53" spans="1:8" x14ac:dyDescent="0.2">
      <c r="A53" s="98"/>
      <c r="B53" s="99" t="s">
        <v>92</v>
      </c>
      <c r="C53" s="49"/>
      <c r="D53" s="49">
        <v>0</v>
      </c>
      <c r="E53" s="49">
        <f t="shared" si="8"/>
        <v>0</v>
      </c>
      <c r="F53" s="49"/>
      <c r="G53" s="49"/>
      <c r="H53" s="49">
        <f t="shared" si="9"/>
        <v>0</v>
      </c>
    </row>
    <row r="54" spans="1:8" x14ac:dyDescent="0.2">
      <c r="A54" s="98"/>
      <c r="B54" s="99" t="s">
        <v>93</v>
      </c>
      <c r="C54" s="49"/>
      <c r="D54" s="49"/>
      <c r="E54" s="49">
        <f t="shared" si="8"/>
        <v>0</v>
      </c>
      <c r="F54" s="49"/>
      <c r="G54" s="49"/>
      <c r="H54" s="49">
        <f t="shared" si="9"/>
        <v>0</v>
      </c>
    </row>
    <row r="55" spans="1:8" x14ac:dyDescent="0.2">
      <c r="A55" s="98"/>
      <c r="B55" s="99" t="s">
        <v>94</v>
      </c>
      <c r="C55" s="49">
        <v>639444.96</v>
      </c>
      <c r="D55" s="49">
        <v>0</v>
      </c>
      <c r="E55" s="49">
        <f t="shared" si="8"/>
        <v>639444.96</v>
      </c>
      <c r="F55" s="49">
        <f>SUM([1]COG!$G$53)</f>
        <v>0</v>
      </c>
      <c r="G55" s="49">
        <f>SUM([1]COG!$H$53)</f>
        <v>0</v>
      </c>
      <c r="H55" s="49">
        <f t="shared" si="9"/>
        <v>639444.96</v>
      </c>
    </row>
    <row r="56" spans="1:8" x14ac:dyDescent="0.2">
      <c r="A56" s="98"/>
      <c r="B56" s="99" t="s">
        <v>95</v>
      </c>
      <c r="C56" s="49"/>
      <c r="D56" s="49"/>
      <c r="E56" s="49">
        <f t="shared" si="8"/>
        <v>0</v>
      </c>
      <c r="F56" s="49"/>
      <c r="G56" s="49"/>
      <c r="H56" s="49">
        <f t="shared" si="9"/>
        <v>0</v>
      </c>
    </row>
    <row r="57" spans="1:8" x14ac:dyDescent="0.2">
      <c r="A57" s="98"/>
      <c r="B57" s="99" t="s">
        <v>96</v>
      </c>
      <c r="C57" s="49"/>
      <c r="D57" s="49"/>
      <c r="E57" s="49"/>
      <c r="F57" s="49"/>
      <c r="G57" s="49"/>
      <c r="H57" s="49">
        <f t="shared" si="9"/>
        <v>0</v>
      </c>
    </row>
    <row r="58" spans="1:8" x14ac:dyDescent="0.2">
      <c r="A58" s="98"/>
      <c r="B58" s="99" t="s">
        <v>97</v>
      </c>
      <c r="C58" s="49"/>
      <c r="D58" s="49"/>
      <c r="E58" s="49"/>
      <c r="F58" s="49"/>
      <c r="G58" s="49"/>
      <c r="H58" s="49">
        <f t="shared" si="9"/>
        <v>0</v>
      </c>
    </row>
    <row r="59" spans="1:8" s="95" customFormat="1" x14ac:dyDescent="0.2">
      <c r="A59" s="154" t="s">
        <v>98</v>
      </c>
      <c r="B59" s="155"/>
      <c r="C59" s="94">
        <f>SUM(C60:C62)</f>
        <v>0</v>
      </c>
      <c r="D59" s="94">
        <f t="shared" ref="D59:H59" si="10">SUM(D60:D62)</f>
        <v>0</v>
      </c>
      <c r="E59" s="94">
        <f t="shared" si="10"/>
        <v>0</v>
      </c>
      <c r="F59" s="94">
        <f t="shared" si="10"/>
        <v>0</v>
      </c>
      <c r="G59" s="94">
        <f t="shared" si="10"/>
        <v>0</v>
      </c>
      <c r="H59" s="94">
        <f t="shared" si="10"/>
        <v>0</v>
      </c>
    </row>
    <row r="60" spans="1:8" x14ac:dyDescent="0.2">
      <c r="A60" s="98"/>
      <c r="B60" s="99" t="s">
        <v>99</v>
      </c>
      <c r="C60" s="49"/>
      <c r="D60" s="49"/>
      <c r="E60" s="49"/>
      <c r="F60" s="49"/>
      <c r="G60" s="49"/>
      <c r="H60" s="49"/>
    </row>
    <row r="61" spans="1:8" x14ac:dyDescent="0.2">
      <c r="A61" s="98"/>
      <c r="B61" s="99" t="s">
        <v>100</v>
      </c>
      <c r="C61" s="49"/>
      <c r="D61" s="49"/>
      <c r="E61" s="49"/>
      <c r="F61" s="49"/>
      <c r="G61" s="49"/>
      <c r="H61" s="49"/>
    </row>
    <row r="62" spans="1:8" x14ac:dyDescent="0.2">
      <c r="A62" s="98"/>
      <c r="B62" s="99" t="s">
        <v>101</v>
      </c>
      <c r="C62" s="49"/>
      <c r="D62" s="49"/>
      <c r="E62" s="49"/>
      <c r="F62" s="49"/>
      <c r="G62" s="49"/>
      <c r="H62" s="49"/>
    </row>
    <row r="63" spans="1:8" s="95" customFormat="1" x14ac:dyDescent="0.2">
      <c r="A63" s="154" t="s">
        <v>102</v>
      </c>
      <c r="B63" s="155"/>
      <c r="C63" s="94">
        <f>SUM(C64:C71)</f>
        <v>0</v>
      </c>
      <c r="D63" s="94">
        <f t="shared" ref="D63:H63" si="11">SUM(D64:D71)</f>
        <v>0</v>
      </c>
      <c r="E63" s="94">
        <f t="shared" si="11"/>
        <v>0</v>
      </c>
      <c r="F63" s="94">
        <f t="shared" si="11"/>
        <v>0</v>
      </c>
      <c r="G63" s="94">
        <f t="shared" si="11"/>
        <v>0</v>
      </c>
      <c r="H63" s="94">
        <f t="shared" si="11"/>
        <v>0</v>
      </c>
    </row>
    <row r="64" spans="1:8" x14ac:dyDescent="0.2">
      <c r="A64" s="98"/>
      <c r="B64" s="99" t="s">
        <v>103</v>
      </c>
      <c r="C64" s="49"/>
      <c r="D64" s="49"/>
      <c r="E64" s="49"/>
      <c r="F64" s="49"/>
      <c r="G64" s="49"/>
      <c r="H64" s="49"/>
    </row>
    <row r="65" spans="1:8" x14ac:dyDescent="0.2">
      <c r="A65" s="98"/>
      <c r="B65" s="99" t="s">
        <v>104</v>
      </c>
      <c r="C65" s="49"/>
      <c r="D65" s="49"/>
      <c r="E65" s="49"/>
      <c r="F65" s="49"/>
      <c r="G65" s="49"/>
      <c r="H65" s="49"/>
    </row>
    <row r="66" spans="1:8" x14ac:dyDescent="0.2">
      <c r="A66" s="98"/>
      <c r="B66" s="99" t="s">
        <v>105</v>
      </c>
      <c r="C66" s="49"/>
      <c r="D66" s="49"/>
      <c r="E66" s="49"/>
      <c r="F66" s="49"/>
      <c r="G66" s="49"/>
      <c r="H66" s="49"/>
    </row>
    <row r="67" spans="1:8" x14ac:dyDescent="0.2">
      <c r="A67" s="98"/>
      <c r="B67" s="99" t="s">
        <v>106</v>
      </c>
      <c r="C67" s="49"/>
      <c r="D67" s="49"/>
      <c r="E67" s="49"/>
      <c r="F67" s="49"/>
      <c r="G67" s="49"/>
      <c r="H67" s="49"/>
    </row>
    <row r="68" spans="1:8" x14ac:dyDescent="0.2">
      <c r="A68" s="98"/>
      <c r="B68" s="99" t="s">
        <v>107</v>
      </c>
      <c r="C68" s="49"/>
      <c r="D68" s="49"/>
      <c r="E68" s="49"/>
      <c r="F68" s="49"/>
      <c r="G68" s="49"/>
      <c r="H68" s="49"/>
    </row>
    <row r="69" spans="1:8" x14ac:dyDescent="0.2">
      <c r="A69" s="98"/>
      <c r="B69" s="99" t="s">
        <v>108</v>
      </c>
      <c r="C69" s="49"/>
      <c r="D69" s="49"/>
      <c r="E69" s="49"/>
      <c r="F69" s="49"/>
      <c r="G69" s="49"/>
      <c r="H69" s="49"/>
    </row>
    <row r="70" spans="1:8" x14ac:dyDescent="0.2">
      <c r="A70" s="98"/>
      <c r="B70" s="99" t="s">
        <v>109</v>
      </c>
      <c r="C70" s="49"/>
      <c r="D70" s="49"/>
      <c r="E70" s="49"/>
      <c r="F70" s="49"/>
      <c r="G70" s="49"/>
      <c r="H70" s="49"/>
    </row>
    <row r="71" spans="1:8" x14ac:dyDescent="0.2">
      <c r="A71" s="98"/>
      <c r="B71" s="99" t="s">
        <v>110</v>
      </c>
      <c r="C71" s="49"/>
      <c r="D71" s="49"/>
      <c r="E71" s="49"/>
      <c r="F71" s="49"/>
      <c r="G71" s="49"/>
      <c r="H71" s="49"/>
    </row>
    <row r="72" spans="1:8" s="95" customFormat="1" x14ac:dyDescent="0.2">
      <c r="A72" s="154" t="s">
        <v>111</v>
      </c>
      <c r="B72" s="155"/>
      <c r="C72" s="94">
        <f>SUM(C73:C75)</f>
        <v>0</v>
      </c>
      <c r="D72" s="94">
        <f t="shared" ref="D72:H72" si="12">SUM(D73:D75)</f>
        <v>0</v>
      </c>
      <c r="E72" s="94">
        <f t="shared" si="12"/>
        <v>0</v>
      </c>
      <c r="F72" s="94">
        <f t="shared" si="12"/>
        <v>0</v>
      </c>
      <c r="G72" s="94">
        <f t="shared" si="12"/>
        <v>0</v>
      </c>
      <c r="H72" s="94">
        <f t="shared" si="12"/>
        <v>0</v>
      </c>
    </row>
    <row r="73" spans="1:8" x14ac:dyDescent="0.2">
      <c r="A73" s="98"/>
      <c r="B73" s="99" t="s">
        <v>112</v>
      </c>
      <c r="C73" s="49"/>
      <c r="D73" s="49"/>
      <c r="E73" s="49"/>
      <c r="F73" s="49"/>
      <c r="G73" s="49"/>
      <c r="H73" s="49"/>
    </row>
    <row r="74" spans="1:8" x14ac:dyDescent="0.2">
      <c r="A74" s="98"/>
      <c r="B74" s="99" t="s">
        <v>113</v>
      </c>
      <c r="C74" s="49"/>
      <c r="D74" s="49"/>
      <c r="E74" s="49"/>
      <c r="F74" s="49"/>
      <c r="G74" s="49"/>
      <c r="H74" s="49"/>
    </row>
    <row r="75" spans="1:8" x14ac:dyDescent="0.2">
      <c r="A75" s="98"/>
      <c r="B75" s="99" t="s">
        <v>114</v>
      </c>
      <c r="C75" s="49"/>
      <c r="D75" s="49"/>
      <c r="E75" s="49"/>
      <c r="F75" s="49"/>
      <c r="G75" s="49"/>
      <c r="H75" s="49"/>
    </row>
    <row r="76" spans="1:8" s="95" customFormat="1" x14ac:dyDescent="0.2">
      <c r="A76" s="154" t="s">
        <v>115</v>
      </c>
      <c r="B76" s="155"/>
      <c r="C76" s="94">
        <f>SUM(C77:C83)</f>
        <v>0</v>
      </c>
      <c r="D76" s="94">
        <f t="shared" ref="D76:H76" si="13">SUM(D77:D83)</f>
        <v>0</v>
      </c>
      <c r="E76" s="94">
        <f t="shared" si="13"/>
        <v>0</v>
      </c>
      <c r="F76" s="94">
        <f t="shared" si="13"/>
        <v>0</v>
      </c>
      <c r="G76" s="94">
        <f t="shared" si="13"/>
        <v>0</v>
      </c>
      <c r="H76" s="94">
        <f t="shared" si="13"/>
        <v>0</v>
      </c>
    </row>
    <row r="77" spans="1:8" x14ac:dyDescent="0.2">
      <c r="A77" s="98"/>
      <c r="B77" s="99" t="s">
        <v>116</v>
      </c>
      <c r="C77" s="75"/>
      <c r="D77" s="34"/>
      <c r="E77" s="34"/>
      <c r="F77" s="34"/>
      <c r="G77" s="34"/>
      <c r="H77" s="34"/>
    </row>
    <row r="78" spans="1:8" x14ac:dyDescent="0.2">
      <c r="A78" s="98"/>
      <c r="B78" s="99" t="s">
        <v>117</v>
      </c>
      <c r="C78" s="75"/>
      <c r="D78" s="34"/>
      <c r="E78" s="34"/>
      <c r="F78" s="34"/>
      <c r="G78" s="34"/>
      <c r="H78" s="34"/>
    </row>
    <row r="79" spans="1:8" x14ac:dyDescent="0.2">
      <c r="A79" s="98"/>
      <c r="B79" s="99" t="s">
        <v>118</v>
      </c>
      <c r="C79" s="75"/>
      <c r="D79" s="34"/>
      <c r="E79" s="34"/>
      <c r="F79" s="34"/>
      <c r="G79" s="34"/>
      <c r="H79" s="34"/>
    </row>
    <row r="80" spans="1:8" x14ac:dyDescent="0.2">
      <c r="A80" s="98"/>
      <c r="B80" s="99" t="s">
        <v>119</v>
      </c>
      <c r="C80" s="75"/>
      <c r="D80" s="34"/>
      <c r="E80" s="34"/>
      <c r="F80" s="34"/>
      <c r="G80" s="34"/>
      <c r="H80" s="34"/>
    </row>
    <row r="81" spans="1:8" x14ac:dyDescent="0.2">
      <c r="A81" s="98"/>
      <c r="B81" s="99" t="s">
        <v>120</v>
      </c>
      <c r="C81" s="75"/>
      <c r="D81" s="34"/>
      <c r="E81" s="34"/>
      <c r="F81" s="34"/>
      <c r="G81" s="34"/>
      <c r="H81" s="34"/>
    </row>
    <row r="82" spans="1:8" x14ac:dyDescent="0.2">
      <c r="A82" s="98"/>
      <c r="B82" s="99" t="s">
        <v>121</v>
      </c>
      <c r="C82" s="75"/>
      <c r="D82" s="34"/>
      <c r="E82" s="34"/>
      <c r="F82" s="34"/>
      <c r="G82" s="34"/>
      <c r="H82" s="34"/>
    </row>
    <row r="83" spans="1:8" x14ac:dyDescent="0.2">
      <c r="A83" s="98"/>
      <c r="B83" s="99" t="s">
        <v>122</v>
      </c>
      <c r="C83" s="75"/>
      <c r="D83" s="34"/>
      <c r="E83" s="34"/>
      <c r="F83" s="34"/>
      <c r="G83" s="34"/>
      <c r="H83" s="34"/>
    </row>
    <row r="84" spans="1:8" ht="12.75" thickBot="1" x14ac:dyDescent="0.25">
      <c r="A84" s="170"/>
      <c r="B84" s="171"/>
      <c r="C84" s="76"/>
      <c r="D84" s="77"/>
      <c r="E84" s="77"/>
      <c r="F84" s="77"/>
      <c r="G84" s="77"/>
      <c r="H84" s="77"/>
    </row>
    <row r="85" spans="1:8" ht="12.75" thickBot="1" x14ac:dyDescent="0.25">
      <c r="A85" s="45"/>
      <c r="C85" s="78"/>
      <c r="D85" s="78"/>
      <c r="E85" s="78"/>
      <c r="F85" s="78"/>
      <c r="G85" s="78"/>
      <c r="H85" s="78"/>
    </row>
    <row r="86" spans="1:8" x14ac:dyDescent="0.2">
      <c r="A86" s="176"/>
      <c r="B86" s="177"/>
      <c r="C86" s="174"/>
      <c r="D86" s="174"/>
      <c r="E86" s="174"/>
      <c r="F86" s="174"/>
      <c r="G86" s="174"/>
      <c r="H86" s="174"/>
    </row>
    <row r="87" spans="1:8" x14ac:dyDescent="0.2">
      <c r="A87" s="168" t="s">
        <v>123</v>
      </c>
      <c r="B87" s="169"/>
      <c r="C87" s="175"/>
      <c r="D87" s="175"/>
      <c r="E87" s="175"/>
      <c r="F87" s="175"/>
      <c r="G87" s="175"/>
      <c r="H87" s="175"/>
    </row>
    <row r="88" spans="1:8" x14ac:dyDescent="0.2">
      <c r="A88" s="172" t="s">
        <v>50</v>
      </c>
      <c r="B88" s="173"/>
      <c r="C88" s="75"/>
      <c r="D88" s="34"/>
      <c r="E88" s="34"/>
      <c r="F88" s="34"/>
      <c r="G88" s="34"/>
      <c r="H88" s="34"/>
    </row>
    <row r="89" spans="1:8" x14ac:dyDescent="0.2">
      <c r="A89" s="35"/>
      <c r="B89" s="44" t="s">
        <v>51</v>
      </c>
      <c r="C89" s="75"/>
      <c r="D89" s="34"/>
      <c r="E89" s="34"/>
      <c r="F89" s="34"/>
      <c r="G89" s="34"/>
      <c r="H89" s="34"/>
    </row>
    <row r="90" spans="1:8" x14ac:dyDescent="0.2">
      <c r="A90" s="35"/>
      <c r="B90" s="44" t="s">
        <v>52</v>
      </c>
      <c r="C90" s="75"/>
      <c r="D90" s="34"/>
      <c r="E90" s="34"/>
      <c r="F90" s="34"/>
      <c r="G90" s="34"/>
      <c r="H90" s="34"/>
    </row>
    <row r="91" spans="1:8" x14ac:dyDescent="0.2">
      <c r="A91" s="35"/>
      <c r="B91" s="44" t="s">
        <v>53</v>
      </c>
      <c r="C91" s="75"/>
      <c r="D91" s="34"/>
      <c r="E91" s="34"/>
      <c r="F91" s="34"/>
      <c r="G91" s="34"/>
      <c r="H91" s="34"/>
    </row>
    <row r="92" spans="1:8" x14ac:dyDescent="0.2">
      <c r="A92" s="35"/>
      <c r="B92" s="44" t="s">
        <v>54</v>
      </c>
      <c r="C92" s="75"/>
      <c r="D92" s="34"/>
      <c r="E92" s="34"/>
      <c r="F92" s="34"/>
      <c r="G92" s="34"/>
      <c r="H92" s="34"/>
    </row>
    <row r="93" spans="1:8" x14ac:dyDescent="0.2">
      <c r="A93" s="35"/>
      <c r="B93" s="44" t="s">
        <v>55</v>
      </c>
      <c r="C93" s="75"/>
      <c r="D93" s="34"/>
      <c r="E93" s="34"/>
      <c r="F93" s="34"/>
      <c r="G93" s="34"/>
      <c r="H93" s="34"/>
    </row>
    <row r="94" spans="1:8" x14ac:dyDescent="0.2">
      <c r="A94" s="35"/>
      <c r="B94" s="44" t="s">
        <v>56</v>
      </c>
      <c r="C94" s="75"/>
      <c r="D94" s="34"/>
      <c r="E94" s="34"/>
      <c r="F94" s="34"/>
      <c r="G94" s="34"/>
      <c r="H94" s="34"/>
    </row>
    <row r="95" spans="1:8" x14ac:dyDescent="0.2">
      <c r="A95" s="35"/>
      <c r="B95" s="44" t="s">
        <v>57</v>
      </c>
      <c r="C95" s="75"/>
      <c r="D95" s="34"/>
      <c r="E95" s="34"/>
      <c r="F95" s="34"/>
      <c r="G95" s="34"/>
      <c r="H95" s="34"/>
    </row>
    <row r="96" spans="1:8" x14ac:dyDescent="0.2">
      <c r="A96" s="172" t="s">
        <v>58</v>
      </c>
      <c r="B96" s="173"/>
      <c r="C96" s="75"/>
      <c r="D96" s="34"/>
      <c r="E96" s="34"/>
      <c r="F96" s="34"/>
      <c r="G96" s="34"/>
      <c r="H96" s="34"/>
    </row>
    <row r="97" spans="1:8" x14ac:dyDescent="0.2">
      <c r="A97" s="35"/>
      <c r="B97" s="44" t="s">
        <v>59</v>
      </c>
      <c r="C97" s="75"/>
      <c r="D97" s="34"/>
      <c r="E97" s="34"/>
      <c r="F97" s="34"/>
      <c r="G97" s="34"/>
      <c r="H97" s="34"/>
    </row>
    <row r="98" spans="1:8" x14ac:dyDescent="0.2">
      <c r="A98" s="35"/>
      <c r="B98" s="44" t="s">
        <v>60</v>
      </c>
      <c r="C98" s="75"/>
      <c r="D98" s="34"/>
      <c r="E98" s="34"/>
      <c r="F98" s="34"/>
      <c r="G98" s="34"/>
      <c r="H98" s="34"/>
    </row>
    <row r="99" spans="1:8" x14ac:dyDescent="0.2">
      <c r="A99" s="35"/>
      <c r="B99" s="44" t="s">
        <v>61</v>
      </c>
      <c r="C99" s="75"/>
      <c r="D99" s="34"/>
      <c r="E99" s="34"/>
      <c r="F99" s="34"/>
      <c r="G99" s="34"/>
      <c r="H99" s="34"/>
    </row>
    <row r="100" spans="1:8" x14ac:dyDescent="0.2">
      <c r="A100" s="35"/>
      <c r="B100" s="44" t="s">
        <v>62</v>
      </c>
      <c r="C100" s="75"/>
      <c r="D100" s="34"/>
      <c r="E100" s="34"/>
      <c r="F100" s="34"/>
      <c r="G100" s="34"/>
      <c r="H100" s="34"/>
    </row>
    <row r="101" spans="1:8" x14ac:dyDescent="0.2">
      <c r="A101" s="35"/>
      <c r="B101" s="44" t="s">
        <v>63</v>
      </c>
      <c r="C101" s="75"/>
      <c r="D101" s="34"/>
      <c r="E101" s="34"/>
      <c r="F101" s="34"/>
      <c r="G101" s="34"/>
      <c r="H101" s="34"/>
    </row>
    <row r="102" spans="1:8" x14ac:dyDescent="0.2">
      <c r="A102" s="35"/>
      <c r="B102" s="44" t="s">
        <v>64</v>
      </c>
      <c r="C102" s="75"/>
      <c r="D102" s="34"/>
      <c r="E102" s="34"/>
      <c r="F102" s="34"/>
      <c r="G102" s="34"/>
      <c r="H102" s="34"/>
    </row>
    <row r="103" spans="1:8" x14ac:dyDescent="0.2">
      <c r="A103" s="35"/>
      <c r="B103" s="44" t="s">
        <v>65</v>
      </c>
      <c r="C103" s="75"/>
      <c r="D103" s="34"/>
      <c r="E103" s="34"/>
      <c r="F103" s="34"/>
      <c r="G103" s="34"/>
      <c r="H103" s="34"/>
    </row>
    <row r="104" spans="1:8" x14ac:dyDescent="0.2">
      <c r="A104" s="35"/>
      <c r="B104" s="44" t="s">
        <v>66</v>
      </c>
      <c r="C104" s="75"/>
      <c r="D104" s="34"/>
      <c r="E104" s="34"/>
      <c r="F104" s="34"/>
      <c r="G104" s="34"/>
      <c r="H104" s="34"/>
    </row>
    <row r="105" spans="1:8" x14ac:dyDescent="0.2">
      <c r="A105" s="35"/>
      <c r="B105" s="44" t="s">
        <v>67</v>
      </c>
      <c r="C105" s="75"/>
      <c r="D105" s="34"/>
      <c r="E105" s="34"/>
      <c r="F105" s="34"/>
      <c r="G105" s="34"/>
      <c r="H105" s="34"/>
    </row>
    <row r="106" spans="1:8" x14ac:dyDescent="0.2">
      <c r="A106" s="172" t="s">
        <v>68</v>
      </c>
      <c r="B106" s="173"/>
      <c r="C106" s="75"/>
      <c r="D106" s="34"/>
      <c r="E106" s="34"/>
      <c r="F106" s="34"/>
      <c r="G106" s="34"/>
      <c r="H106" s="34"/>
    </row>
    <row r="107" spans="1:8" x14ac:dyDescent="0.2">
      <c r="A107" s="35"/>
      <c r="B107" s="44" t="s">
        <v>69</v>
      </c>
      <c r="C107" s="75"/>
      <c r="D107" s="34"/>
      <c r="E107" s="34"/>
      <c r="F107" s="34"/>
      <c r="G107" s="34"/>
      <c r="H107" s="34"/>
    </row>
    <row r="108" spans="1:8" x14ac:dyDescent="0.2">
      <c r="A108" s="35"/>
      <c r="B108" s="44" t="s">
        <v>70</v>
      </c>
      <c r="C108" s="75"/>
      <c r="D108" s="34"/>
      <c r="E108" s="34"/>
      <c r="F108" s="34"/>
      <c r="G108" s="34"/>
      <c r="H108" s="34"/>
    </row>
    <row r="109" spans="1:8" x14ac:dyDescent="0.2">
      <c r="A109" s="35"/>
      <c r="B109" s="44" t="s">
        <v>71</v>
      </c>
      <c r="C109" s="75"/>
      <c r="D109" s="34"/>
      <c r="E109" s="34"/>
      <c r="F109" s="34"/>
      <c r="G109" s="34"/>
      <c r="H109" s="34"/>
    </row>
    <row r="110" spans="1:8" x14ac:dyDescent="0.2">
      <c r="A110" s="35"/>
      <c r="B110" s="44" t="s">
        <v>72</v>
      </c>
      <c r="C110" s="75"/>
      <c r="D110" s="34"/>
      <c r="E110" s="34"/>
      <c r="F110" s="34"/>
      <c r="G110" s="34"/>
      <c r="H110" s="34"/>
    </row>
    <row r="111" spans="1:8" x14ac:dyDescent="0.2">
      <c r="A111" s="35"/>
      <c r="B111" s="44" t="s">
        <v>73</v>
      </c>
      <c r="C111" s="75"/>
      <c r="D111" s="34"/>
      <c r="E111" s="34"/>
      <c r="F111" s="34"/>
      <c r="G111" s="34"/>
      <c r="H111" s="34"/>
    </row>
    <row r="112" spans="1:8" x14ac:dyDescent="0.2">
      <c r="A112" s="35"/>
      <c r="B112" s="44" t="s">
        <v>74</v>
      </c>
      <c r="C112" s="75"/>
      <c r="D112" s="34"/>
      <c r="E112" s="34"/>
      <c r="F112" s="34"/>
      <c r="G112" s="34"/>
      <c r="H112" s="34"/>
    </row>
    <row r="113" spans="1:8" x14ac:dyDescent="0.2">
      <c r="A113" s="35"/>
      <c r="B113" s="44" t="s">
        <v>75</v>
      </c>
      <c r="C113" s="75"/>
      <c r="D113" s="34"/>
      <c r="E113" s="34"/>
      <c r="F113" s="34"/>
      <c r="G113" s="34"/>
      <c r="H113" s="34"/>
    </row>
    <row r="114" spans="1:8" x14ac:dyDescent="0.2">
      <c r="A114" s="35"/>
      <c r="B114" s="44" t="s">
        <v>76</v>
      </c>
      <c r="C114" s="75"/>
      <c r="D114" s="34"/>
      <c r="E114" s="34"/>
      <c r="F114" s="34"/>
      <c r="G114" s="34"/>
      <c r="H114" s="34"/>
    </row>
    <row r="115" spans="1:8" x14ac:dyDescent="0.2">
      <c r="A115" s="35"/>
      <c r="B115" s="44" t="s">
        <v>77</v>
      </c>
      <c r="C115" s="75"/>
      <c r="D115" s="34"/>
      <c r="E115" s="34"/>
      <c r="F115" s="34"/>
      <c r="G115" s="34"/>
      <c r="H115" s="34"/>
    </row>
    <row r="116" spans="1:8" x14ac:dyDescent="0.2">
      <c r="A116" s="172" t="s">
        <v>78</v>
      </c>
      <c r="B116" s="173"/>
      <c r="C116" s="75"/>
      <c r="D116" s="34"/>
      <c r="E116" s="34"/>
      <c r="F116" s="34"/>
      <c r="G116" s="34"/>
      <c r="H116" s="34"/>
    </row>
    <row r="117" spans="1:8" x14ac:dyDescent="0.2">
      <c r="A117" s="35"/>
      <c r="B117" s="44" t="s">
        <v>79</v>
      </c>
      <c r="C117" s="75"/>
      <c r="D117" s="34"/>
      <c r="E117" s="34"/>
      <c r="F117" s="34"/>
      <c r="G117" s="34"/>
      <c r="H117" s="34"/>
    </row>
    <row r="118" spans="1:8" x14ac:dyDescent="0.2">
      <c r="A118" s="35"/>
      <c r="B118" s="44" t="s">
        <v>80</v>
      </c>
      <c r="C118" s="75"/>
      <c r="D118" s="34"/>
      <c r="E118" s="34"/>
      <c r="F118" s="34"/>
      <c r="G118" s="34"/>
      <c r="H118" s="34"/>
    </row>
    <row r="119" spans="1:8" x14ac:dyDescent="0.2">
      <c r="A119" s="35"/>
      <c r="B119" s="44" t="s">
        <v>81</v>
      </c>
      <c r="C119" s="75"/>
      <c r="D119" s="34"/>
      <c r="E119" s="34"/>
      <c r="F119" s="34"/>
      <c r="G119" s="34"/>
      <c r="H119" s="34"/>
    </row>
    <row r="120" spans="1:8" x14ac:dyDescent="0.2">
      <c r="A120" s="35"/>
      <c r="B120" s="44" t="s">
        <v>82</v>
      </c>
      <c r="C120" s="75"/>
      <c r="D120" s="34"/>
      <c r="E120" s="34"/>
      <c r="F120" s="34"/>
      <c r="G120" s="34"/>
      <c r="H120" s="34"/>
    </row>
    <row r="121" spans="1:8" x14ac:dyDescent="0.2">
      <c r="A121" s="35"/>
      <c r="B121" s="44" t="s">
        <v>83</v>
      </c>
      <c r="C121" s="75"/>
      <c r="D121" s="34"/>
      <c r="E121" s="34"/>
      <c r="F121" s="34"/>
      <c r="G121" s="34"/>
      <c r="H121" s="34"/>
    </row>
    <row r="122" spans="1:8" x14ac:dyDescent="0.2">
      <c r="A122" s="35"/>
      <c r="B122" s="44" t="s">
        <v>84</v>
      </c>
      <c r="C122" s="75"/>
      <c r="D122" s="34"/>
      <c r="E122" s="34"/>
      <c r="F122" s="34"/>
      <c r="G122" s="34"/>
      <c r="H122" s="34"/>
    </row>
    <row r="123" spans="1:8" x14ac:dyDescent="0.2">
      <c r="A123" s="35"/>
      <c r="B123" s="44" t="s">
        <v>85</v>
      </c>
      <c r="C123" s="75"/>
      <c r="D123" s="34"/>
      <c r="E123" s="34"/>
      <c r="F123" s="34"/>
      <c r="G123" s="34"/>
      <c r="H123" s="34"/>
    </row>
    <row r="124" spans="1:8" x14ac:dyDescent="0.2">
      <c r="A124" s="35"/>
      <c r="B124" s="44" t="s">
        <v>86</v>
      </c>
      <c r="C124" s="75"/>
      <c r="D124" s="34"/>
      <c r="E124" s="34"/>
      <c r="F124" s="34"/>
      <c r="G124" s="34"/>
      <c r="H124" s="34"/>
    </row>
    <row r="125" spans="1:8" x14ac:dyDescent="0.2">
      <c r="A125" s="35"/>
      <c r="B125" s="44" t="s">
        <v>87</v>
      </c>
      <c r="C125" s="75"/>
      <c r="D125" s="34"/>
      <c r="E125" s="34"/>
      <c r="F125" s="34"/>
      <c r="G125" s="34"/>
      <c r="H125" s="34"/>
    </row>
    <row r="126" spans="1:8" x14ac:dyDescent="0.2">
      <c r="A126" s="172" t="s">
        <v>88</v>
      </c>
      <c r="B126" s="173"/>
      <c r="C126" s="75"/>
      <c r="D126" s="34"/>
      <c r="E126" s="34"/>
      <c r="F126" s="34"/>
      <c r="G126" s="34"/>
      <c r="H126" s="34"/>
    </row>
    <row r="127" spans="1:8" x14ac:dyDescent="0.2">
      <c r="A127" s="35"/>
      <c r="B127" s="44" t="s">
        <v>89</v>
      </c>
      <c r="C127" s="75"/>
      <c r="D127" s="34"/>
      <c r="E127" s="34"/>
      <c r="F127" s="34"/>
      <c r="G127" s="34"/>
      <c r="H127" s="34"/>
    </row>
    <row r="128" spans="1:8" x14ac:dyDescent="0.2">
      <c r="A128" s="35"/>
      <c r="B128" s="44" t="s">
        <v>90</v>
      </c>
      <c r="C128" s="75"/>
      <c r="D128" s="34"/>
      <c r="E128" s="34"/>
      <c r="F128" s="34"/>
      <c r="G128" s="34"/>
      <c r="H128" s="34"/>
    </row>
    <row r="129" spans="1:8" x14ac:dyDescent="0.2">
      <c r="A129" s="35"/>
      <c r="B129" s="44" t="s">
        <v>91</v>
      </c>
      <c r="C129" s="75"/>
      <c r="D129" s="34"/>
      <c r="E129" s="34"/>
      <c r="F129" s="34"/>
      <c r="G129" s="34"/>
      <c r="H129" s="34"/>
    </row>
    <row r="130" spans="1:8" x14ac:dyDescent="0.2">
      <c r="A130" s="35"/>
      <c r="B130" s="44" t="s">
        <v>92</v>
      </c>
      <c r="C130" s="75"/>
      <c r="D130" s="34"/>
      <c r="E130" s="34"/>
      <c r="F130" s="34"/>
      <c r="G130" s="34"/>
      <c r="H130" s="34"/>
    </row>
    <row r="131" spans="1:8" x14ac:dyDescent="0.2">
      <c r="A131" s="35"/>
      <c r="B131" s="44" t="s">
        <v>93</v>
      </c>
      <c r="C131" s="75"/>
      <c r="D131" s="34"/>
      <c r="E131" s="34"/>
      <c r="F131" s="34"/>
      <c r="G131" s="34"/>
      <c r="H131" s="34"/>
    </row>
    <row r="132" spans="1:8" x14ac:dyDescent="0.2">
      <c r="A132" s="35"/>
      <c r="B132" s="44" t="s">
        <v>94</v>
      </c>
      <c r="C132" s="75"/>
      <c r="D132" s="34"/>
      <c r="E132" s="34"/>
      <c r="F132" s="34"/>
      <c r="G132" s="34"/>
      <c r="H132" s="34"/>
    </row>
    <row r="133" spans="1:8" x14ac:dyDescent="0.2">
      <c r="A133" s="35"/>
      <c r="B133" s="44" t="s">
        <v>95</v>
      </c>
      <c r="C133" s="75"/>
      <c r="D133" s="34"/>
      <c r="E133" s="34"/>
      <c r="F133" s="34"/>
      <c r="G133" s="34"/>
      <c r="H133" s="34"/>
    </row>
    <row r="134" spans="1:8" x14ac:dyDescent="0.2">
      <c r="A134" s="35"/>
      <c r="B134" s="44" t="s">
        <v>96</v>
      </c>
      <c r="C134" s="75"/>
      <c r="D134" s="34"/>
      <c r="E134" s="34"/>
      <c r="F134" s="34"/>
      <c r="G134" s="34"/>
      <c r="H134" s="34"/>
    </row>
    <row r="135" spans="1:8" x14ac:dyDescent="0.2">
      <c r="A135" s="35"/>
      <c r="B135" s="44" t="s">
        <v>97</v>
      </c>
      <c r="C135" s="75"/>
      <c r="D135" s="34"/>
      <c r="E135" s="34"/>
      <c r="F135" s="34"/>
      <c r="G135" s="34"/>
      <c r="H135" s="34"/>
    </row>
    <row r="136" spans="1:8" x14ac:dyDescent="0.2">
      <c r="A136" s="172" t="s">
        <v>98</v>
      </c>
      <c r="B136" s="173"/>
      <c r="C136" s="75"/>
      <c r="D136" s="34"/>
      <c r="E136" s="34"/>
      <c r="F136" s="34"/>
      <c r="G136" s="34"/>
      <c r="H136" s="34"/>
    </row>
    <row r="137" spans="1:8" x14ac:dyDescent="0.2">
      <c r="A137" s="35"/>
      <c r="B137" s="44" t="s">
        <v>99</v>
      </c>
      <c r="C137" s="75"/>
      <c r="D137" s="34"/>
      <c r="E137" s="34"/>
      <c r="F137" s="34"/>
      <c r="G137" s="34"/>
      <c r="H137" s="34"/>
    </row>
    <row r="138" spans="1:8" x14ac:dyDescent="0.2">
      <c r="A138" s="35"/>
      <c r="B138" s="44" t="s">
        <v>100</v>
      </c>
      <c r="C138" s="75"/>
      <c r="D138" s="34"/>
      <c r="E138" s="34"/>
      <c r="F138" s="34"/>
      <c r="G138" s="34"/>
      <c r="H138" s="34"/>
    </row>
    <row r="139" spans="1:8" x14ac:dyDescent="0.2">
      <c r="A139" s="35"/>
      <c r="B139" s="44" t="s">
        <v>101</v>
      </c>
      <c r="C139" s="75"/>
      <c r="D139" s="34"/>
      <c r="E139" s="34"/>
      <c r="F139" s="34"/>
      <c r="G139" s="34"/>
      <c r="H139" s="34"/>
    </row>
    <row r="140" spans="1:8" x14ac:dyDescent="0.2">
      <c r="A140" s="172" t="s">
        <v>102</v>
      </c>
      <c r="B140" s="173"/>
      <c r="C140" s="75"/>
      <c r="D140" s="34"/>
      <c r="E140" s="34"/>
      <c r="F140" s="34"/>
      <c r="G140" s="34"/>
      <c r="H140" s="34"/>
    </row>
    <row r="141" spans="1:8" x14ac:dyDescent="0.2">
      <c r="A141" s="35"/>
      <c r="B141" s="44" t="s">
        <v>103</v>
      </c>
      <c r="C141" s="75"/>
      <c r="D141" s="34"/>
      <c r="E141" s="34"/>
      <c r="F141" s="34"/>
      <c r="G141" s="34"/>
      <c r="H141" s="34"/>
    </row>
    <row r="142" spans="1:8" x14ac:dyDescent="0.2">
      <c r="A142" s="35"/>
      <c r="B142" s="44" t="s">
        <v>104</v>
      </c>
      <c r="C142" s="75"/>
      <c r="D142" s="34"/>
      <c r="E142" s="34"/>
      <c r="F142" s="34"/>
      <c r="G142" s="34"/>
      <c r="H142" s="34"/>
    </row>
    <row r="143" spans="1:8" x14ac:dyDescent="0.2">
      <c r="A143" s="35"/>
      <c r="B143" s="44" t="s">
        <v>105</v>
      </c>
      <c r="C143" s="75"/>
      <c r="D143" s="34"/>
      <c r="E143" s="34"/>
      <c r="F143" s="34"/>
      <c r="G143" s="34"/>
      <c r="H143" s="34"/>
    </row>
    <row r="144" spans="1:8" x14ac:dyDescent="0.2">
      <c r="A144" s="35"/>
      <c r="B144" s="44" t="s">
        <v>106</v>
      </c>
      <c r="C144" s="75"/>
      <c r="D144" s="34"/>
      <c r="E144" s="34"/>
      <c r="F144" s="34"/>
      <c r="G144" s="34"/>
      <c r="H144" s="34"/>
    </row>
    <row r="145" spans="1:8" x14ac:dyDescent="0.2">
      <c r="A145" s="35"/>
      <c r="B145" s="44" t="s">
        <v>107</v>
      </c>
      <c r="C145" s="75"/>
      <c r="D145" s="34"/>
      <c r="E145" s="34"/>
      <c r="F145" s="34"/>
      <c r="G145" s="34"/>
      <c r="H145" s="34"/>
    </row>
    <row r="146" spans="1:8" x14ac:dyDescent="0.2">
      <c r="A146" s="35"/>
      <c r="B146" s="44" t="s">
        <v>108</v>
      </c>
      <c r="C146" s="75"/>
      <c r="D146" s="34"/>
      <c r="E146" s="34"/>
      <c r="F146" s="34"/>
      <c r="G146" s="34"/>
      <c r="H146" s="34"/>
    </row>
    <row r="147" spans="1:8" x14ac:dyDescent="0.2">
      <c r="A147" s="35"/>
      <c r="B147" s="44" t="s">
        <v>109</v>
      </c>
      <c r="C147" s="75"/>
      <c r="D147" s="34"/>
      <c r="E147" s="34"/>
      <c r="F147" s="34"/>
      <c r="G147" s="34"/>
      <c r="H147" s="34"/>
    </row>
    <row r="148" spans="1:8" x14ac:dyDescent="0.2">
      <c r="A148" s="35"/>
      <c r="B148" s="44" t="s">
        <v>110</v>
      </c>
      <c r="C148" s="75"/>
      <c r="D148" s="34"/>
      <c r="E148" s="34"/>
      <c r="F148" s="34"/>
      <c r="G148" s="34"/>
      <c r="H148" s="34"/>
    </row>
    <row r="149" spans="1:8" x14ac:dyDescent="0.2">
      <c r="A149" s="172" t="s">
        <v>111</v>
      </c>
      <c r="B149" s="173"/>
      <c r="C149" s="75"/>
      <c r="D149" s="34"/>
      <c r="E149" s="34"/>
      <c r="F149" s="34"/>
      <c r="G149" s="34"/>
      <c r="H149" s="34"/>
    </row>
    <row r="150" spans="1:8" x14ac:dyDescent="0.2">
      <c r="A150" s="35"/>
      <c r="B150" s="44" t="s">
        <v>112</v>
      </c>
      <c r="C150" s="75"/>
      <c r="D150" s="34"/>
      <c r="E150" s="34"/>
      <c r="F150" s="34"/>
      <c r="G150" s="34"/>
      <c r="H150" s="34"/>
    </row>
    <row r="151" spans="1:8" x14ac:dyDescent="0.2">
      <c r="A151" s="35"/>
      <c r="B151" s="44" t="s">
        <v>113</v>
      </c>
      <c r="C151" s="75"/>
      <c r="D151" s="34"/>
      <c r="E151" s="34"/>
      <c r="F151" s="34"/>
      <c r="G151" s="34"/>
      <c r="H151" s="34"/>
    </row>
    <row r="152" spans="1:8" x14ac:dyDescent="0.2">
      <c r="A152" s="35"/>
      <c r="B152" s="44" t="s">
        <v>114</v>
      </c>
      <c r="C152" s="75"/>
      <c r="D152" s="34"/>
      <c r="E152" s="34"/>
      <c r="F152" s="34"/>
      <c r="G152" s="34"/>
      <c r="H152" s="34"/>
    </row>
    <row r="153" spans="1:8" x14ac:dyDescent="0.2">
      <c r="A153" s="172" t="s">
        <v>115</v>
      </c>
      <c r="B153" s="173"/>
      <c r="C153" s="75"/>
      <c r="D153" s="34"/>
      <c r="E153" s="34"/>
      <c r="F153" s="34"/>
      <c r="G153" s="34"/>
      <c r="H153" s="34"/>
    </row>
    <row r="154" spans="1:8" x14ac:dyDescent="0.2">
      <c r="A154" s="35"/>
      <c r="B154" s="44" t="s">
        <v>116</v>
      </c>
      <c r="C154" s="75"/>
      <c r="D154" s="34"/>
      <c r="E154" s="34"/>
      <c r="F154" s="34"/>
      <c r="G154" s="34"/>
      <c r="H154" s="34"/>
    </row>
    <row r="155" spans="1:8" x14ac:dyDescent="0.2">
      <c r="A155" s="35"/>
      <c r="B155" s="44" t="s">
        <v>117</v>
      </c>
      <c r="C155" s="75"/>
      <c r="D155" s="34"/>
      <c r="E155" s="34"/>
      <c r="F155" s="34"/>
      <c r="G155" s="34"/>
      <c r="H155" s="34"/>
    </row>
    <row r="156" spans="1:8" x14ac:dyDescent="0.2">
      <c r="A156" s="35"/>
      <c r="B156" s="44" t="s">
        <v>118</v>
      </c>
      <c r="C156" s="75"/>
      <c r="D156" s="34"/>
      <c r="E156" s="34"/>
      <c r="F156" s="34"/>
      <c r="G156" s="34"/>
      <c r="H156" s="34"/>
    </row>
    <row r="157" spans="1:8" x14ac:dyDescent="0.2">
      <c r="A157" s="35"/>
      <c r="B157" s="44" t="s">
        <v>119</v>
      </c>
      <c r="C157" s="75"/>
      <c r="D157" s="34"/>
      <c r="E157" s="34"/>
      <c r="F157" s="34"/>
      <c r="G157" s="34"/>
      <c r="H157" s="34"/>
    </row>
    <row r="158" spans="1:8" x14ac:dyDescent="0.2">
      <c r="A158" s="35"/>
      <c r="B158" s="44" t="s">
        <v>120</v>
      </c>
      <c r="C158" s="75"/>
      <c r="D158" s="34"/>
      <c r="E158" s="34"/>
      <c r="F158" s="34"/>
      <c r="G158" s="34"/>
      <c r="H158" s="34"/>
    </row>
    <row r="159" spans="1:8" x14ac:dyDescent="0.2">
      <c r="A159" s="35"/>
      <c r="B159" s="44" t="s">
        <v>121</v>
      </c>
      <c r="C159" s="75"/>
      <c r="D159" s="34"/>
      <c r="E159" s="34"/>
      <c r="F159" s="34"/>
      <c r="G159" s="34"/>
      <c r="H159" s="34"/>
    </row>
    <row r="160" spans="1:8" x14ac:dyDescent="0.2">
      <c r="A160" s="35"/>
      <c r="B160" s="44" t="s">
        <v>122</v>
      </c>
      <c r="C160" s="75"/>
      <c r="D160" s="34"/>
      <c r="E160" s="34"/>
      <c r="F160" s="34"/>
      <c r="G160" s="34"/>
      <c r="H160" s="34"/>
    </row>
    <row r="161" spans="1:8" x14ac:dyDescent="0.2">
      <c r="A161" s="35"/>
      <c r="B161" s="44"/>
      <c r="C161" s="75"/>
      <c r="D161" s="34"/>
      <c r="E161" s="34"/>
      <c r="F161" s="34"/>
      <c r="G161" s="34"/>
      <c r="H161" s="34"/>
    </row>
    <row r="162" spans="1:8" x14ac:dyDescent="0.2">
      <c r="A162" s="168" t="s">
        <v>124</v>
      </c>
      <c r="B162" s="169"/>
      <c r="C162" s="79">
        <f>C86+C10</f>
        <v>68328600.140000001</v>
      </c>
      <c r="D162" s="79">
        <f t="shared" ref="D162:H162" si="14">D86+D10</f>
        <v>0</v>
      </c>
      <c r="E162" s="79">
        <f t="shared" si="14"/>
        <v>68328600.140000001</v>
      </c>
      <c r="F162" s="79">
        <f t="shared" si="14"/>
        <v>17528595.5</v>
      </c>
      <c r="G162" s="79">
        <f t="shared" si="14"/>
        <v>16530166.969999999</v>
      </c>
      <c r="H162" s="48">
        <f t="shared" si="14"/>
        <v>50800004.639999993</v>
      </c>
    </row>
    <row r="163" spans="1:8" ht="12.75" thickBot="1" x14ac:dyDescent="0.25">
      <c r="A163" s="46"/>
      <c r="B163" s="47"/>
      <c r="C163" s="80"/>
      <c r="D163" s="81"/>
      <c r="E163" s="81"/>
      <c r="F163" s="81"/>
      <c r="G163" s="81"/>
      <c r="H163" s="81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7" sqref="A7:G7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81" t="s">
        <v>260</v>
      </c>
      <c r="B3" s="182"/>
      <c r="C3" s="182"/>
      <c r="D3" s="182"/>
      <c r="E3" s="182"/>
      <c r="F3" s="182"/>
      <c r="G3" s="183"/>
    </row>
    <row r="4" spans="1:7" x14ac:dyDescent="0.2">
      <c r="A4" s="184" t="s">
        <v>43</v>
      </c>
      <c r="B4" s="185"/>
      <c r="C4" s="185"/>
      <c r="D4" s="185"/>
      <c r="E4" s="185"/>
      <c r="F4" s="185"/>
      <c r="G4" s="186"/>
    </row>
    <row r="5" spans="1:7" x14ac:dyDescent="0.2">
      <c r="A5" s="184" t="s">
        <v>125</v>
      </c>
      <c r="B5" s="185"/>
      <c r="C5" s="185"/>
      <c r="D5" s="185"/>
      <c r="E5" s="185"/>
      <c r="F5" s="185"/>
      <c r="G5" s="186"/>
    </row>
    <row r="6" spans="1:7" x14ac:dyDescent="0.2">
      <c r="A6" s="184" t="s">
        <v>264</v>
      </c>
      <c r="B6" s="185"/>
      <c r="C6" s="185"/>
      <c r="D6" s="185"/>
      <c r="E6" s="185"/>
      <c r="F6" s="185"/>
      <c r="G6" s="186"/>
    </row>
    <row r="7" spans="1:7" ht="12.75" thickBot="1" x14ac:dyDescent="0.25">
      <c r="A7" s="187" t="s">
        <v>1</v>
      </c>
      <c r="B7" s="188"/>
      <c r="C7" s="188"/>
      <c r="D7" s="188"/>
      <c r="E7" s="188"/>
      <c r="F7" s="188"/>
      <c r="G7" s="189"/>
    </row>
    <row r="8" spans="1:7" ht="12.75" thickBot="1" x14ac:dyDescent="0.25">
      <c r="A8" s="104" t="s">
        <v>2</v>
      </c>
      <c r="B8" s="178" t="s">
        <v>45</v>
      </c>
      <c r="C8" s="179"/>
      <c r="D8" s="179"/>
      <c r="E8" s="179"/>
      <c r="F8" s="180"/>
      <c r="G8" s="104" t="s">
        <v>46</v>
      </c>
    </row>
    <row r="9" spans="1:7" ht="24.75" thickBot="1" x14ac:dyDescent="0.25">
      <c r="A9" s="105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05"/>
    </row>
    <row r="10" spans="1:7" x14ac:dyDescent="0.2">
      <c r="A10" s="50" t="s">
        <v>128</v>
      </c>
      <c r="B10" s="191">
        <f>SUM(B12)</f>
        <v>68328600.140000001</v>
      </c>
      <c r="C10" s="191">
        <f t="shared" ref="C10:G10" si="0">SUM(C12)</f>
        <v>0</v>
      </c>
      <c r="D10" s="191">
        <f t="shared" si="0"/>
        <v>68328600.140000001</v>
      </c>
      <c r="E10" s="191">
        <f t="shared" si="0"/>
        <v>17528595.5</v>
      </c>
      <c r="F10" s="191">
        <f t="shared" si="0"/>
        <v>16530166.969999999</v>
      </c>
      <c r="G10" s="191">
        <f t="shared" si="0"/>
        <v>50800004.640000001</v>
      </c>
    </row>
    <row r="11" spans="1:7" x14ac:dyDescent="0.2">
      <c r="A11" s="50" t="s">
        <v>129</v>
      </c>
      <c r="B11" s="192"/>
      <c r="C11" s="192"/>
      <c r="D11" s="192"/>
      <c r="E11" s="192"/>
      <c r="F11" s="192"/>
      <c r="G11" s="192"/>
    </row>
    <row r="12" spans="1:7" ht="24" x14ac:dyDescent="0.2">
      <c r="A12" s="51" t="s">
        <v>263</v>
      </c>
      <c r="B12" s="90">
        <f>SUM(FORMATO_6a_GOG!C10)</f>
        <v>68328600.140000001</v>
      </c>
      <c r="C12" s="90">
        <f>SUM(FORMATO_6a_GOG!D10)</f>
        <v>0</v>
      </c>
      <c r="D12" s="90">
        <f>B12+C12</f>
        <v>68328600.140000001</v>
      </c>
      <c r="E12" s="90">
        <f>SUM(FORMATO_6a_GOG!F10)</f>
        <v>17528595.5</v>
      </c>
      <c r="F12" s="90">
        <f>SUM(FORMATO_6a_GOG!G10)</f>
        <v>16530166.969999999</v>
      </c>
      <c r="G12" s="90">
        <f>D12-E12</f>
        <v>50800004.640000001</v>
      </c>
    </row>
    <row r="13" spans="1:7" x14ac:dyDescent="0.2">
      <c r="A13" s="51" t="s">
        <v>131</v>
      </c>
      <c r="B13" s="33"/>
      <c r="C13" s="33"/>
      <c r="D13" s="33"/>
      <c r="E13" s="33"/>
      <c r="F13" s="33"/>
      <c r="G13" s="33"/>
    </row>
    <row r="14" spans="1:7" x14ac:dyDescent="0.2">
      <c r="A14" s="51" t="s">
        <v>132</v>
      </c>
      <c r="B14" s="33"/>
      <c r="C14" s="33"/>
      <c r="D14" s="33"/>
      <c r="E14" s="33"/>
      <c r="F14" s="33"/>
      <c r="G14" s="33"/>
    </row>
    <row r="15" spans="1:7" x14ac:dyDescent="0.2">
      <c r="A15" s="51" t="s">
        <v>133</v>
      </c>
      <c r="B15" s="33"/>
      <c r="C15" s="33"/>
      <c r="D15" s="33"/>
      <c r="E15" s="33"/>
      <c r="F15" s="33"/>
      <c r="G15" s="33"/>
    </row>
    <row r="16" spans="1:7" x14ac:dyDescent="0.2">
      <c r="A16" s="51" t="s">
        <v>134</v>
      </c>
      <c r="B16" s="33"/>
      <c r="C16" s="33"/>
      <c r="D16" s="33"/>
      <c r="E16" s="33"/>
      <c r="F16" s="33"/>
      <c r="G16" s="33"/>
    </row>
    <row r="17" spans="1:7" x14ac:dyDescent="0.2">
      <c r="A17" s="51" t="s">
        <v>135</v>
      </c>
      <c r="B17" s="33"/>
      <c r="C17" s="33"/>
      <c r="D17" s="33"/>
      <c r="E17" s="33"/>
      <c r="F17" s="33"/>
      <c r="G17" s="33"/>
    </row>
    <row r="18" spans="1:7" x14ac:dyDescent="0.2">
      <c r="A18" s="51" t="s">
        <v>136</v>
      </c>
      <c r="B18" s="33"/>
      <c r="C18" s="33"/>
      <c r="D18" s="33"/>
      <c r="E18" s="33"/>
      <c r="F18" s="33"/>
      <c r="G18" s="33"/>
    </row>
    <row r="19" spans="1:7" x14ac:dyDescent="0.2">
      <c r="A19" s="51" t="s">
        <v>137</v>
      </c>
      <c r="B19" s="33"/>
      <c r="C19" s="33"/>
      <c r="D19" s="33"/>
      <c r="E19" s="33"/>
      <c r="F19" s="33"/>
      <c r="G19" s="33"/>
    </row>
    <row r="20" spans="1:7" x14ac:dyDescent="0.2">
      <c r="A20" s="51"/>
      <c r="B20" s="33"/>
      <c r="C20" s="33"/>
      <c r="D20" s="33"/>
      <c r="E20" s="33"/>
      <c r="F20" s="33"/>
      <c r="G20" s="33"/>
    </row>
    <row r="21" spans="1:7" x14ac:dyDescent="0.2">
      <c r="A21" s="52" t="s">
        <v>138</v>
      </c>
      <c r="B21" s="190"/>
      <c r="C21" s="190"/>
      <c r="D21" s="190"/>
      <c r="E21" s="190"/>
      <c r="F21" s="190"/>
      <c r="G21" s="190"/>
    </row>
    <row r="22" spans="1:7" x14ac:dyDescent="0.2">
      <c r="A22" s="52" t="s">
        <v>139</v>
      </c>
      <c r="B22" s="190"/>
      <c r="C22" s="190"/>
      <c r="D22" s="190"/>
      <c r="E22" s="190"/>
      <c r="F22" s="190"/>
      <c r="G22" s="190"/>
    </row>
    <row r="23" spans="1:7" x14ac:dyDescent="0.2">
      <c r="A23" s="51" t="s">
        <v>130</v>
      </c>
      <c r="B23" s="33"/>
      <c r="C23" s="33"/>
      <c r="D23" s="33"/>
      <c r="E23" s="33"/>
      <c r="F23" s="33"/>
      <c r="G23" s="33"/>
    </row>
    <row r="24" spans="1:7" x14ac:dyDescent="0.2">
      <c r="A24" s="51" t="s">
        <v>131</v>
      </c>
      <c r="B24" s="33"/>
      <c r="C24" s="33"/>
      <c r="D24" s="33"/>
      <c r="E24" s="33"/>
      <c r="F24" s="33"/>
      <c r="G24" s="33"/>
    </row>
    <row r="25" spans="1:7" x14ac:dyDescent="0.2">
      <c r="A25" s="51" t="s">
        <v>132</v>
      </c>
      <c r="B25" s="33"/>
      <c r="C25" s="33"/>
      <c r="D25" s="33"/>
      <c r="E25" s="33"/>
      <c r="F25" s="33"/>
      <c r="G25" s="33"/>
    </row>
    <row r="26" spans="1:7" x14ac:dyDescent="0.2">
      <c r="A26" s="51" t="s">
        <v>133</v>
      </c>
      <c r="B26" s="33"/>
      <c r="C26" s="33"/>
      <c r="D26" s="33"/>
      <c r="E26" s="33"/>
      <c r="F26" s="33"/>
      <c r="G26" s="33"/>
    </row>
    <row r="27" spans="1:7" x14ac:dyDescent="0.2">
      <c r="A27" s="51" t="s">
        <v>134</v>
      </c>
      <c r="B27" s="33"/>
      <c r="C27" s="33"/>
      <c r="D27" s="33"/>
      <c r="E27" s="33"/>
      <c r="F27" s="33"/>
      <c r="G27" s="33"/>
    </row>
    <row r="28" spans="1:7" x14ac:dyDescent="0.2">
      <c r="A28" s="51" t="s">
        <v>135</v>
      </c>
      <c r="B28" s="33"/>
      <c r="C28" s="33"/>
      <c r="D28" s="33"/>
      <c r="E28" s="33"/>
      <c r="F28" s="33"/>
      <c r="G28" s="33"/>
    </row>
    <row r="29" spans="1:7" x14ac:dyDescent="0.2">
      <c r="A29" s="51" t="s">
        <v>136</v>
      </c>
      <c r="B29" s="33"/>
      <c r="C29" s="33"/>
      <c r="D29" s="33"/>
      <c r="E29" s="33"/>
      <c r="F29" s="33"/>
      <c r="G29" s="33"/>
    </row>
    <row r="30" spans="1:7" x14ac:dyDescent="0.2">
      <c r="A30" s="51" t="s">
        <v>137</v>
      </c>
      <c r="B30" s="33"/>
      <c r="C30" s="33"/>
      <c r="D30" s="33"/>
      <c r="E30" s="33"/>
      <c r="F30" s="33"/>
      <c r="G30" s="33"/>
    </row>
    <row r="31" spans="1:7" x14ac:dyDescent="0.2">
      <c r="A31" s="53"/>
      <c r="B31" s="33"/>
      <c r="C31" s="33"/>
      <c r="D31" s="33"/>
      <c r="E31" s="33"/>
      <c r="F31" s="33"/>
      <c r="G31" s="33"/>
    </row>
    <row r="32" spans="1:7" x14ac:dyDescent="0.2">
      <c r="A32" s="50" t="s">
        <v>124</v>
      </c>
      <c r="B32" s="91">
        <f>B21+B10</f>
        <v>68328600.140000001</v>
      </c>
      <c r="C32" s="91">
        <f t="shared" ref="C32:G32" si="1">C21+C10</f>
        <v>0</v>
      </c>
      <c r="D32" s="91">
        <f t="shared" si="1"/>
        <v>68328600.140000001</v>
      </c>
      <c r="E32" s="91">
        <f t="shared" si="1"/>
        <v>17528595.5</v>
      </c>
      <c r="F32" s="91">
        <f t="shared" si="1"/>
        <v>16530166.969999999</v>
      </c>
      <c r="G32" s="91">
        <f t="shared" si="1"/>
        <v>50800004.640000001</v>
      </c>
    </row>
    <row r="33" spans="1:7" ht="12.75" thickBot="1" x14ac:dyDescent="0.25">
      <c r="A33" s="54"/>
      <c r="B33" s="55"/>
      <c r="C33" s="55"/>
      <c r="D33" s="55"/>
      <c r="E33" s="55"/>
      <c r="F33" s="55"/>
      <c r="G33" s="55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140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78" t="s">
        <v>45</v>
      </c>
      <c r="D7" s="179"/>
      <c r="E7" s="179"/>
      <c r="F7" s="179"/>
      <c r="G7" s="180"/>
      <c r="H7" s="104" t="s">
        <v>46</v>
      </c>
    </row>
    <row r="8" spans="1:8" ht="24.75" thickBot="1" x14ac:dyDescent="0.25">
      <c r="A8" s="160"/>
      <c r="B8" s="164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05"/>
    </row>
    <row r="9" spans="1:8" x14ac:dyDescent="0.2">
      <c r="A9" s="193"/>
      <c r="B9" s="194"/>
      <c r="C9" s="33"/>
      <c r="D9" s="33"/>
      <c r="E9" s="33"/>
      <c r="F9" s="33"/>
      <c r="G9" s="33"/>
      <c r="H9" s="33"/>
    </row>
    <row r="10" spans="1:8" ht="16.5" customHeight="1" x14ac:dyDescent="0.2">
      <c r="A10" s="195" t="s">
        <v>141</v>
      </c>
      <c r="B10" s="196"/>
      <c r="C10" s="71">
        <f>C11</f>
        <v>68328600.140000001</v>
      </c>
      <c r="D10" s="71">
        <f t="shared" ref="D10:H10" si="0">D11</f>
        <v>0</v>
      </c>
      <c r="E10" s="71">
        <f t="shared" si="0"/>
        <v>68328600.140000001</v>
      </c>
      <c r="F10" s="71">
        <f t="shared" si="0"/>
        <v>17528595.5</v>
      </c>
      <c r="G10" s="71">
        <f t="shared" si="0"/>
        <v>16530166.969999999</v>
      </c>
      <c r="H10" s="71">
        <f t="shared" si="0"/>
        <v>50800004.640000001</v>
      </c>
    </row>
    <row r="11" spans="1:8" x14ac:dyDescent="0.2">
      <c r="A11" s="168" t="s">
        <v>142</v>
      </c>
      <c r="B11" s="169"/>
      <c r="C11" s="93">
        <f>C12+C13+C14+C15+C16+C17+C18+C19</f>
        <v>68328600.140000001</v>
      </c>
      <c r="D11" s="93">
        <f t="shared" ref="D11:H11" si="1">D12+D13+D14+D15+D16+D17+D18+D19</f>
        <v>0</v>
      </c>
      <c r="E11" s="93">
        <f t="shared" si="1"/>
        <v>68328600.140000001</v>
      </c>
      <c r="F11" s="93">
        <f t="shared" si="1"/>
        <v>17528595.5</v>
      </c>
      <c r="G11" s="93">
        <f t="shared" si="1"/>
        <v>16530166.969999999</v>
      </c>
      <c r="H11" s="93">
        <f t="shared" si="1"/>
        <v>50800004.640000001</v>
      </c>
    </row>
    <row r="12" spans="1:8" x14ac:dyDescent="0.2">
      <c r="A12" s="35"/>
      <c r="B12" s="36" t="s">
        <v>143</v>
      </c>
      <c r="C12" s="92"/>
      <c r="D12" s="92"/>
      <c r="E12" s="92"/>
      <c r="F12" s="92"/>
      <c r="G12" s="92"/>
      <c r="H12" s="92"/>
    </row>
    <row r="13" spans="1:8" x14ac:dyDescent="0.2">
      <c r="A13" s="35"/>
      <c r="B13" s="36" t="s">
        <v>144</v>
      </c>
      <c r="C13" s="92">
        <f>SUM(FORMATO_6a_GOG!C10)</f>
        <v>68328600.140000001</v>
      </c>
      <c r="D13" s="92">
        <f>SUM(FORMATO_6a_GOG!D10)</f>
        <v>0</v>
      </c>
      <c r="E13" s="92">
        <f>C13+D13</f>
        <v>68328600.140000001</v>
      </c>
      <c r="F13" s="92">
        <f>SUM(FORMATO_6a_GOG!F10)</f>
        <v>17528595.5</v>
      </c>
      <c r="G13" s="92">
        <f>SUM(FORMATO_6a_GOG!G10)</f>
        <v>16530166.969999999</v>
      </c>
      <c r="H13" s="92">
        <f>E13-F13</f>
        <v>50800004.640000001</v>
      </c>
    </row>
    <row r="14" spans="1:8" x14ac:dyDescent="0.2">
      <c r="A14" s="35"/>
      <c r="B14" s="36" t="s">
        <v>145</v>
      </c>
      <c r="C14" s="34"/>
      <c r="D14" s="34"/>
      <c r="E14" s="34"/>
      <c r="F14" s="34"/>
      <c r="G14" s="34"/>
      <c r="H14" s="34"/>
    </row>
    <row r="15" spans="1:8" x14ac:dyDescent="0.2">
      <c r="A15" s="35"/>
      <c r="B15" s="36" t="s">
        <v>146</v>
      </c>
      <c r="C15" s="37"/>
      <c r="D15" s="37"/>
      <c r="E15" s="37"/>
      <c r="F15" s="37"/>
      <c r="G15" s="37"/>
      <c r="H15" s="37"/>
    </row>
    <row r="16" spans="1:8" x14ac:dyDescent="0.2">
      <c r="A16" s="35"/>
      <c r="B16" s="36" t="s">
        <v>147</v>
      </c>
      <c r="C16" s="37"/>
      <c r="D16" s="37"/>
      <c r="E16" s="37"/>
      <c r="F16" s="37"/>
      <c r="G16" s="37"/>
      <c r="H16" s="37"/>
    </row>
    <row r="17" spans="1:8" x14ac:dyDescent="0.2">
      <c r="A17" s="35"/>
      <c r="B17" s="36" t="s">
        <v>148</v>
      </c>
      <c r="C17" s="37"/>
      <c r="D17" s="37"/>
      <c r="E17" s="37"/>
      <c r="F17" s="37"/>
      <c r="G17" s="37"/>
      <c r="H17" s="37"/>
    </row>
    <row r="18" spans="1:8" x14ac:dyDescent="0.2">
      <c r="A18" s="35"/>
      <c r="B18" s="36" t="s">
        <v>149</v>
      </c>
      <c r="C18" s="37"/>
      <c r="D18" s="37"/>
      <c r="E18" s="37"/>
      <c r="F18" s="37"/>
      <c r="G18" s="37"/>
      <c r="H18" s="37"/>
    </row>
    <row r="19" spans="1:8" x14ac:dyDescent="0.2">
      <c r="A19" s="35"/>
      <c r="B19" s="36" t="s">
        <v>150</v>
      </c>
      <c r="C19" s="37"/>
      <c r="D19" s="37"/>
      <c r="E19" s="37"/>
      <c r="F19" s="37"/>
      <c r="G19" s="37"/>
      <c r="H19" s="37"/>
    </row>
    <row r="20" spans="1:8" x14ac:dyDescent="0.2">
      <c r="A20" s="38"/>
      <c r="B20" s="39"/>
      <c r="C20" s="40"/>
      <c r="D20" s="40"/>
      <c r="E20" s="40"/>
      <c r="F20" s="40"/>
      <c r="G20" s="40"/>
      <c r="H20" s="40"/>
    </row>
    <row r="21" spans="1:8" x14ac:dyDescent="0.2">
      <c r="A21" s="168" t="s">
        <v>151</v>
      </c>
      <c r="B21" s="169"/>
      <c r="C21" s="37"/>
      <c r="D21" s="37"/>
      <c r="E21" s="37"/>
      <c r="F21" s="37"/>
      <c r="G21" s="37"/>
      <c r="H21" s="37"/>
    </row>
    <row r="22" spans="1:8" x14ac:dyDescent="0.2">
      <c r="A22" s="35"/>
      <c r="B22" s="36" t="s">
        <v>152</v>
      </c>
      <c r="C22" s="37"/>
      <c r="D22" s="37"/>
      <c r="E22" s="37"/>
      <c r="F22" s="37"/>
      <c r="G22" s="37"/>
      <c r="H22" s="37"/>
    </row>
    <row r="23" spans="1:8" x14ac:dyDescent="0.2">
      <c r="A23" s="35"/>
      <c r="B23" s="36" t="s">
        <v>153</v>
      </c>
      <c r="C23" s="37"/>
      <c r="D23" s="37"/>
      <c r="E23" s="37"/>
      <c r="F23" s="37"/>
      <c r="G23" s="37"/>
      <c r="H23" s="37"/>
    </row>
    <row r="24" spans="1:8" x14ac:dyDescent="0.2">
      <c r="A24" s="35"/>
      <c r="B24" s="36" t="s">
        <v>154</v>
      </c>
      <c r="C24" s="37"/>
      <c r="D24" s="37"/>
      <c r="E24" s="37"/>
      <c r="F24" s="37"/>
      <c r="G24" s="37"/>
      <c r="H24" s="37"/>
    </row>
    <row r="25" spans="1:8" x14ac:dyDescent="0.2">
      <c r="A25" s="35"/>
      <c r="B25" s="36" t="s">
        <v>155</v>
      </c>
      <c r="C25" s="37"/>
      <c r="D25" s="37"/>
      <c r="E25" s="37"/>
      <c r="F25" s="37"/>
      <c r="G25" s="37"/>
      <c r="H25" s="37"/>
    </row>
    <row r="26" spans="1:8" x14ac:dyDescent="0.2">
      <c r="A26" s="35"/>
      <c r="B26" s="36" t="s">
        <v>156</v>
      </c>
      <c r="C26" s="37"/>
      <c r="D26" s="37"/>
      <c r="E26" s="37"/>
      <c r="F26" s="37"/>
      <c r="G26" s="37"/>
      <c r="H26" s="37"/>
    </row>
    <row r="27" spans="1:8" x14ac:dyDescent="0.2">
      <c r="A27" s="35"/>
      <c r="B27" s="36" t="s">
        <v>157</v>
      </c>
      <c r="C27" s="37"/>
      <c r="D27" s="37"/>
      <c r="E27" s="37"/>
      <c r="F27" s="37"/>
      <c r="G27" s="37"/>
      <c r="H27" s="37"/>
    </row>
    <row r="28" spans="1:8" x14ac:dyDescent="0.2">
      <c r="A28" s="35"/>
      <c r="B28" s="36" t="s">
        <v>158</v>
      </c>
      <c r="C28" s="37"/>
      <c r="D28" s="37"/>
      <c r="E28" s="37"/>
      <c r="F28" s="37"/>
      <c r="G28" s="37"/>
      <c r="H28" s="37"/>
    </row>
    <row r="29" spans="1:8" x14ac:dyDescent="0.2">
      <c r="A29" s="38"/>
      <c r="B29" s="39"/>
      <c r="C29" s="40"/>
      <c r="D29" s="40"/>
      <c r="E29" s="40"/>
      <c r="F29" s="40"/>
      <c r="G29" s="40"/>
      <c r="H29" s="40"/>
    </row>
    <row r="30" spans="1:8" x14ac:dyDescent="0.2">
      <c r="A30" s="168" t="s">
        <v>159</v>
      </c>
      <c r="B30" s="169"/>
      <c r="C30" s="37"/>
      <c r="D30" s="37"/>
      <c r="E30" s="37"/>
      <c r="F30" s="37"/>
      <c r="G30" s="37"/>
      <c r="H30" s="37"/>
    </row>
    <row r="31" spans="1:8" x14ac:dyDescent="0.2">
      <c r="A31" s="35"/>
      <c r="B31" s="36" t="s">
        <v>160</v>
      </c>
      <c r="C31" s="37"/>
      <c r="D31" s="37"/>
      <c r="E31" s="37"/>
      <c r="F31" s="37"/>
      <c r="G31" s="37"/>
      <c r="H31" s="37"/>
    </row>
    <row r="32" spans="1:8" x14ac:dyDescent="0.2">
      <c r="A32" s="35"/>
      <c r="B32" s="36" t="s">
        <v>161</v>
      </c>
      <c r="C32" s="37"/>
      <c r="D32" s="37"/>
      <c r="E32" s="37"/>
      <c r="F32" s="37"/>
      <c r="G32" s="37"/>
      <c r="H32" s="37"/>
    </row>
    <row r="33" spans="1:8" x14ac:dyDescent="0.2">
      <c r="A33" s="35"/>
      <c r="B33" s="36" t="s">
        <v>162</v>
      </c>
      <c r="C33" s="37"/>
      <c r="D33" s="37"/>
      <c r="E33" s="37"/>
      <c r="F33" s="37"/>
      <c r="G33" s="37"/>
      <c r="H33" s="37"/>
    </row>
    <row r="34" spans="1:8" x14ac:dyDescent="0.2">
      <c r="A34" s="35"/>
      <c r="B34" s="36" t="s">
        <v>163</v>
      </c>
      <c r="C34" s="37"/>
      <c r="D34" s="37"/>
      <c r="E34" s="37"/>
      <c r="F34" s="37"/>
      <c r="G34" s="37"/>
      <c r="H34" s="37"/>
    </row>
    <row r="35" spans="1:8" x14ac:dyDescent="0.2">
      <c r="A35" s="35"/>
      <c r="B35" s="36" t="s">
        <v>164</v>
      </c>
      <c r="C35" s="37"/>
      <c r="D35" s="37"/>
      <c r="E35" s="37"/>
      <c r="F35" s="37"/>
      <c r="G35" s="37"/>
      <c r="H35" s="37"/>
    </row>
    <row r="36" spans="1:8" x14ac:dyDescent="0.2">
      <c r="A36" s="35"/>
      <c r="B36" s="36" t="s">
        <v>165</v>
      </c>
      <c r="C36" s="37"/>
      <c r="D36" s="37"/>
      <c r="E36" s="37"/>
      <c r="F36" s="37"/>
      <c r="G36" s="37"/>
      <c r="H36" s="37"/>
    </row>
    <row r="37" spans="1:8" x14ac:dyDescent="0.2">
      <c r="A37" s="35"/>
      <c r="B37" s="36" t="s">
        <v>166</v>
      </c>
      <c r="C37" s="37"/>
      <c r="D37" s="37"/>
      <c r="E37" s="37"/>
      <c r="F37" s="37"/>
      <c r="G37" s="37"/>
      <c r="H37" s="37"/>
    </row>
    <row r="38" spans="1:8" x14ac:dyDescent="0.2">
      <c r="A38" s="35"/>
      <c r="B38" s="36" t="s">
        <v>167</v>
      </c>
      <c r="C38" s="37"/>
      <c r="D38" s="37"/>
      <c r="E38" s="37"/>
      <c r="F38" s="37"/>
      <c r="G38" s="37"/>
      <c r="H38" s="37"/>
    </row>
    <row r="39" spans="1:8" x14ac:dyDescent="0.2">
      <c r="A39" s="35"/>
      <c r="B39" s="36" t="s">
        <v>168</v>
      </c>
      <c r="C39" s="37"/>
      <c r="D39" s="37"/>
      <c r="E39" s="37"/>
      <c r="F39" s="37"/>
      <c r="G39" s="37"/>
      <c r="H39" s="37"/>
    </row>
    <row r="40" spans="1:8" x14ac:dyDescent="0.2">
      <c r="A40" s="38"/>
      <c r="B40" s="39"/>
      <c r="C40" s="40"/>
      <c r="D40" s="40"/>
      <c r="E40" s="40"/>
      <c r="F40" s="40"/>
      <c r="G40" s="40"/>
      <c r="H40" s="40"/>
    </row>
    <row r="41" spans="1:8" x14ac:dyDescent="0.2">
      <c r="A41" s="168" t="s">
        <v>169</v>
      </c>
      <c r="B41" s="169"/>
      <c r="C41" s="37"/>
      <c r="D41" s="37"/>
      <c r="E41" s="37"/>
      <c r="F41" s="37"/>
      <c r="G41" s="37"/>
      <c r="H41" s="37"/>
    </row>
    <row r="42" spans="1:8" x14ac:dyDescent="0.2">
      <c r="A42" s="35"/>
      <c r="B42" s="36" t="s">
        <v>170</v>
      </c>
      <c r="C42" s="37"/>
      <c r="D42" s="37"/>
      <c r="E42" s="37"/>
      <c r="F42" s="37"/>
      <c r="G42" s="37"/>
      <c r="H42" s="37"/>
    </row>
    <row r="43" spans="1:8" ht="24" x14ac:dyDescent="0.2">
      <c r="A43" s="35"/>
      <c r="B43" s="74" t="s">
        <v>171</v>
      </c>
      <c r="C43" s="37"/>
      <c r="D43" s="37"/>
      <c r="E43" s="37"/>
      <c r="F43" s="37"/>
      <c r="G43" s="37"/>
      <c r="H43" s="37"/>
    </row>
    <row r="44" spans="1:8" x14ac:dyDescent="0.2">
      <c r="A44" s="35"/>
      <c r="B44" s="36" t="s">
        <v>172</v>
      </c>
      <c r="C44" s="37"/>
      <c r="D44" s="37"/>
      <c r="E44" s="37"/>
      <c r="F44" s="37"/>
      <c r="G44" s="37"/>
      <c r="H44" s="37"/>
    </row>
    <row r="45" spans="1:8" x14ac:dyDescent="0.2">
      <c r="A45" s="35"/>
      <c r="B45" s="36" t="s">
        <v>173</v>
      </c>
      <c r="C45" s="37"/>
      <c r="D45" s="37"/>
      <c r="E45" s="37"/>
      <c r="F45" s="37"/>
      <c r="G45" s="37"/>
      <c r="H45" s="37"/>
    </row>
    <row r="46" spans="1:8" x14ac:dyDescent="0.2">
      <c r="A46" s="38"/>
      <c r="B46" s="39"/>
      <c r="C46" s="40"/>
      <c r="D46" s="40"/>
      <c r="E46" s="40"/>
      <c r="F46" s="40"/>
      <c r="G46" s="40"/>
      <c r="H46" s="40"/>
    </row>
    <row r="47" spans="1:8" x14ac:dyDescent="0.2">
      <c r="A47" s="168" t="s">
        <v>174</v>
      </c>
      <c r="B47" s="169"/>
      <c r="C47" s="37"/>
      <c r="D47" s="37"/>
      <c r="E47" s="37"/>
      <c r="F47" s="37"/>
      <c r="G47" s="37"/>
      <c r="H47" s="37"/>
    </row>
    <row r="48" spans="1:8" x14ac:dyDescent="0.2">
      <c r="A48" s="168" t="s">
        <v>142</v>
      </c>
      <c r="B48" s="169"/>
      <c r="C48" s="37"/>
      <c r="D48" s="37"/>
      <c r="E48" s="37"/>
      <c r="F48" s="37"/>
      <c r="G48" s="37"/>
      <c r="H48" s="37"/>
    </row>
    <row r="49" spans="1:8" x14ac:dyDescent="0.2">
      <c r="A49" s="35"/>
      <c r="B49" s="36" t="s">
        <v>143</v>
      </c>
      <c r="C49" s="37"/>
      <c r="D49" s="37"/>
      <c r="E49" s="37"/>
      <c r="F49" s="37"/>
      <c r="G49" s="37"/>
      <c r="H49" s="37"/>
    </row>
    <row r="50" spans="1:8" x14ac:dyDescent="0.2">
      <c r="A50" s="35"/>
      <c r="B50" s="36" t="s">
        <v>144</v>
      </c>
      <c r="C50" s="37"/>
      <c r="D50" s="37"/>
      <c r="E50" s="37"/>
      <c r="F50" s="37"/>
      <c r="G50" s="37"/>
      <c r="H50" s="37"/>
    </row>
    <row r="51" spans="1:8" x14ac:dyDescent="0.2">
      <c r="A51" s="35"/>
      <c r="B51" s="36" t="s">
        <v>145</v>
      </c>
      <c r="C51" s="37"/>
      <c r="D51" s="37"/>
      <c r="E51" s="37"/>
      <c r="F51" s="37"/>
      <c r="G51" s="37"/>
      <c r="H51" s="37"/>
    </row>
    <row r="52" spans="1:8" x14ac:dyDescent="0.2">
      <c r="A52" s="35"/>
      <c r="B52" s="36" t="s">
        <v>146</v>
      </c>
      <c r="C52" s="37"/>
      <c r="D52" s="37"/>
      <c r="E52" s="37"/>
      <c r="F52" s="37"/>
      <c r="G52" s="37"/>
      <c r="H52" s="37"/>
    </row>
    <row r="53" spans="1:8" x14ac:dyDescent="0.2">
      <c r="A53" s="35"/>
      <c r="B53" s="36" t="s">
        <v>147</v>
      </c>
      <c r="C53" s="37"/>
      <c r="D53" s="37"/>
      <c r="E53" s="37"/>
      <c r="F53" s="37"/>
      <c r="G53" s="37"/>
      <c r="H53" s="37"/>
    </row>
    <row r="54" spans="1:8" x14ac:dyDescent="0.2">
      <c r="A54" s="35"/>
      <c r="B54" s="36" t="s">
        <v>148</v>
      </c>
      <c r="C54" s="37"/>
      <c r="D54" s="37"/>
      <c r="E54" s="37"/>
      <c r="F54" s="37"/>
      <c r="G54" s="37"/>
      <c r="H54" s="37"/>
    </row>
    <row r="55" spans="1:8" x14ac:dyDescent="0.2">
      <c r="A55" s="35"/>
      <c r="B55" s="36" t="s">
        <v>149</v>
      </c>
      <c r="C55" s="37"/>
      <c r="D55" s="37"/>
      <c r="E55" s="37"/>
      <c r="F55" s="37"/>
      <c r="G55" s="37"/>
      <c r="H55" s="37"/>
    </row>
    <row r="56" spans="1:8" x14ac:dyDescent="0.2">
      <c r="A56" s="35"/>
      <c r="B56" s="36" t="s">
        <v>150</v>
      </c>
      <c r="C56" s="37"/>
      <c r="D56" s="37"/>
      <c r="E56" s="37"/>
      <c r="F56" s="37"/>
      <c r="G56" s="37"/>
      <c r="H56" s="37"/>
    </row>
    <row r="57" spans="1:8" x14ac:dyDescent="0.2">
      <c r="A57" s="38"/>
      <c r="B57" s="39"/>
      <c r="C57" s="40"/>
      <c r="D57" s="40"/>
      <c r="E57" s="40"/>
      <c r="F57" s="40"/>
      <c r="G57" s="40"/>
      <c r="H57" s="40"/>
    </row>
    <row r="58" spans="1:8" x14ac:dyDescent="0.2">
      <c r="A58" s="168" t="s">
        <v>151</v>
      </c>
      <c r="B58" s="169"/>
      <c r="C58" s="37"/>
      <c r="D58" s="37"/>
      <c r="E58" s="37"/>
      <c r="F58" s="37"/>
      <c r="G58" s="37"/>
      <c r="H58" s="37"/>
    </row>
    <row r="59" spans="1:8" x14ac:dyDescent="0.2">
      <c r="A59" s="35"/>
      <c r="B59" s="36" t="s">
        <v>152</v>
      </c>
      <c r="C59" s="37"/>
      <c r="D59" s="37"/>
      <c r="E59" s="37"/>
      <c r="F59" s="37"/>
      <c r="G59" s="37"/>
      <c r="H59" s="37"/>
    </row>
    <row r="60" spans="1:8" x14ac:dyDescent="0.2">
      <c r="A60" s="35"/>
      <c r="B60" s="36" t="s">
        <v>153</v>
      </c>
      <c r="C60" s="37"/>
      <c r="D60" s="37"/>
      <c r="E60" s="37"/>
      <c r="F60" s="37"/>
      <c r="G60" s="37"/>
      <c r="H60" s="37"/>
    </row>
    <row r="61" spans="1:8" x14ac:dyDescent="0.2">
      <c r="A61" s="35"/>
      <c r="B61" s="36" t="s">
        <v>154</v>
      </c>
      <c r="C61" s="37"/>
      <c r="D61" s="37"/>
      <c r="E61" s="37"/>
      <c r="F61" s="37"/>
      <c r="G61" s="37"/>
      <c r="H61" s="37"/>
    </row>
    <row r="62" spans="1:8" x14ac:dyDescent="0.2">
      <c r="A62" s="35"/>
      <c r="B62" s="36" t="s">
        <v>155</v>
      </c>
      <c r="C62" s="37"/>
      <c r="D62" s="37"/>
      <c r="E62" s="37"/>
      <c r="F62" s="37"/>
      <c r="G62" s="37"/>
      <c r="H62" s="37"/>
    </row>
    <row r="63" spans="1:8" x14ac:dyDescent="0.2">
      <c r="A63" s="35"/>
      <c r="B63" s="36" t="s">
        <v>156</v>
      </c>
      <c r="C63" s="37"/>
      <c r="D63" s="37"/>
      <c r="E63" s="37"/>
      <c r="F63" s="37"/>
      <c r="G63" s="37"/>
      <c r="H63" s="37"/>
    </row>
    <row r="64" spans="1:8" x14ac:dyDescent="0.2">
      <c r="A64" s="35"/>
      <c r="B64" s="36" t="s">
        <v>157</v>
      </c>
      <c r="C64" s="37"/>
      <c r="D64" s="37"/>
      <c r="E64" s="37"/>
      <c r="F64" s="37"/>
      <c r="G64" s="37"/>
      <c r="H64" s="37"/>
    </row>
    <row r="65" spans="1:8" x14ac:dyDescent="0.2">
      <c r="A65" s="35"/>
      <c r="B65" s="36" t="s">
        <v>158</v>
      </c>
      <c r="C65" s="37"/>
      <c r="D65" s="37"/>
      <c r="E65" s="37"/>
      <c r="F65" s="37"/>
      <c r="G65" s="37"/>
      <c r="H65" s="37"/>
    </row>
    <row r="66" spans="1:8" x14ac:dyDescent="0.2">
      <c r="A66" s="38"/>
      <c r="B66" s="39"/>
      <c r="C66" s="40"/>
      <c r="D66" s="40"/>
      <c r="E66" s="40"/>
      <c r="F66" s="40"/>
      <c r="G66" s="40"/>
      <c r="H66" s="40"/>
    </row>
    <row r="67" spans="1:8" x14ac:dyDescent="0.2">
      <c r="A67" s="168" t="s">
        <v>159</v>
      </c>
      <c r="B67" s="169"/>
      <c r="C67" s="37"/>
      <c r="D67" s="37"/>
      <c r="E67" s="37"/>
      <c r="F67" s="37"/>
      <c r="G67" s="37"/>
      <c r="H67" s="37"/>
    </row>
    <row r="68" spans="1:8" x14ac:dyDescent="0.2">
      <c r="A68" s="35"/>
      <c r="B68" s="36" t="s">
        <v>160</v>
      </c>
      <c r="C68" s="37"/>
      <c r="D68" s="37"/>
      <c r="E68" s="37"/>
      <c r="F68" s="37"/>
      <c r="G68" s="37"/>
      <c r="H68" s="37"/>
    </row>
    <row r="69" spans="1:8" x14ac:dyDescent="0.2">
      <c r="A69" s="35"/>
      <c r="B69" s="36" t="s">
        <v>161</v>
      </c>
      <c r="C69" s="37"/>
      <c r="D69" s="37"/>
      <c r="E69" s="37"/>
      <c r="F69" s="37"/>
      <c r="G69" s="37"/>
      <c r="H69" s="37"/>
    </row>
    <row r="70" spans="1:8" x14ac:dyDescent="0.2">
      <c r="A70" s="35"/>
      <c r="B70" s="36" t="s">
        <v>162</v>
      </c>
      <c r="C70" s="37"/>
      <c r="D70" s="37"/>
      <c r="E70" s="37"/>
      <c r="F70" s="37"/>
      <c r="G70" s="37"/>
      <c r="H70" s="37"/>
    </row>
    <row r="71" spans="1:8" x14ac:dyDescent="0.2">
      <c r="A71" s="35"/>
      <c r="B71" s="36" t="s">
        <v>163</v>
      </c>
      <c r="C71" s="37"/>
      <c r="D71" s="37"/>
      <c r="E71" s="37"/>
      <c r="F71" s="37"/>
      <c r="G71" s="37"/>
      <c r="H71" s="37"/>
    </row>
    <row r="72" spans="1:8" x14ac:dyDescent="0.2">
      <c r="A72" s="35"/>
      <c r="B72" s="36" t="s">
        <v>164</v>
      </c>
      <c r="C72" s="37"/>
      <c r="D72" s="37"/>
      <c r="E72" s="37"/>
      <c r="F72" s="37"/>
      <c r="G72" s="37"/>
      <c r="H72" s="37"/>
    </row>
    <row r="73" spans="1:8" x14ac:dyDescent="0.2">
      <c r="A73" s="35"/>
      <c r="B73" s="36" t="s">
        <v>165</v>
      </c>
      <c r="C73" s="37"/>
      <c r="D73" s="37"/>
      <c r="E73" s="37"/>
      <c r="F73" s="37"/>
      <c r="G73" s="37"/>
      <c r="H73" s="37"/>
    </row>
    <row r="74" spans="1:8" x14ac:dyDescent="0.2">
      <c r="A74" s="35"/>
      <c r="B74" s="36" t="s">
        <v>166</v>
      </c>
      <c r="C74" s="37"/>
      <c r="D74" s="37"/>
      <c r="E74" s="37"/>
      <c r="F74" s="37"/>
      <c r="G74" s="37"/>
      <c r="H74" s="37"/>
    </row>
    <row r="75" spans="1:8" x14ac:dyDescent="0.2">
      <c r="A75" s="35"/>
      <c r="B75" s="36" t="s">
        <v>167</v>
      </c>
      <c r="C75" s="37"/>
      <c r="D75" s="37"/>
      <c r="E75" s="37"/>
      <c r="F75" s="37"/>
      <c r="G75" s="37"/>
      <c r="H75" s="37"/>
    </row>
    <row r="76" spans="1:8" x14ac:dyDescent="0.2">
      <c r="A76" s="35"/>
      <c r="B76" s="36" t="s">
        <v>168</v>
      </c>
      <c r="C76" s="37"/>
      <c r="D76" s="37"/>
      <c r="E76" s="37"/>
      <c r="F76" s="37"/>
      <c r="G76" s="37"/>
      <c r="H76" s="37"/>
    </row>
    <row r="77" spans="1:8" x14ac:dyDescent="0.2">
      <c r="A77" s="38"/>
      <c r="B77" s="39"/>
      <c r="C77" s="40"/>
      <c r="D77" s="40"/>
      <c r="E77" s="40"/>
      <c r="F77" s="40"/>
      <c r="G77" s="40"/>
      <c r="H77" s="40"/>
    </row>
    <row r="78" spans="1:8" x14ac:dyDescent="0.2">
      <c r="A78" s="168" t="s">
        <v>169</v>
      </c>
      <c r="B78" s="169"/>
      <c r="C78" s="37"/>
      <c r="D78" s="37"/>
      <c r="E78" s="37"/>
      <c r="F78" s="37"/>
      <c r="G78" s="37"/>
      <c r="H78" s="37"/>
    </row>
    <row r="79" spans="1:8" x14ac:dyDescent="0.2">
      <c r="A79" s="35"/>
      <c r="B79" s="36" t="s">
        <v>170</v>
      </c>
      <c r="C79" s="37"/>
      <c r="D79" s="37"/>
      <c r="E79" s="37"/>
      <c r="F79" s="37"/>
      <c r="G79" s="37"/>
      <c r="H79" s="37"/>
    </row>
    <row r="80" spans="1:8" ht="24" x14ac:dyDescent="0.2">
      <c r="A80" s="35"/>
      <c r="B80" s="74" t="s">
        <v>171</v>
      </c>
      <c r="C80" s="37"/>
      <c r="D80" s="37"/>
      <c r="E80" s="37"/>
      <c r="F80" s="37"/>
      <c r="G80" s="37"/>
      <c r="H80" s="37"/>
    </row>
    <row r="81" spans="1:8" x14ac:dyDescent="0.2">
      <c r="A81" s="35"/>
      <c r="B81" s="36" t="s">
        <v>172</v>
      </c>
      <c r="C81" s="37"/>
      <c r="D81" s="37"/>
      <c r="E81" s="37"/>
      <c r="F81" s="37"/>
      <c r="G81" s="37"/>
      <c r="H81" s="37"/>
    </row>
    <row r="82" spans="1:8" x14ac:dyDescent="0.2">
      <c r="A82" s="35"/>
      <c r="B82" s="36" t="s">
        <v>173</v>
      </c>
      <c r="C82" s="37"/>
      <c r="D82" s="37"/>
      <c r="E82" s="37"/>
      <c r="F82" s="37"/>
      <c r="G82" s="37"/>
      <c r="H82" s="37"/>
    </row>
    <row r="83" spans="1:8" x14ac:dyDescent="0.2">
      <c r="A83" s="38"/>
      <c r="B83" s="39"/>
      <c r="C83" s="40"/>
      <c r="D83" s="40"/>
      <c r="E83" s="40"/>
      <c r="F83" s="40"/>
      <c r="G83" s="40"/>
      <c r="H83" s="40"/>
    </row>
    <row r="84" spans="1:8" x14ac:dyDescent="0.2">
      <c r="A84" s="168" t="s">
        <v>124</v>
      </c>
      <c r="B84" s="169"/>
      <c r="C84" s="93">
        <f>C47+C10</f>
        <v>68328600.140000001</v>
      </c>
      <c r="D84" s="93">
        <f t="shared" ref="D84:H84" si="2">D47+D10</f>
        <v>0</v>
      </c>
      <c r="E84" s="93">
        <f t="shared" si="2"/>
        <v>68328600.140000001</v>
      </c>
      <c r="F84" s="93">
        <f t="shared" si="2"/>
        <v>17528595.5</v>
      </c>
      <c r="G84" s="93">
        <f t="shared" si="2"/>
        <v>16530166.969999999</v>
      </c>
      <c r="H84" s="93">
        <f t="shared" si="2"/>
        <v>50800004.640000001</v>
      </c>
    </row>
    <row r="85" spans="1:8" ht="12.75" thickBot="1" x14ac:dyDescent="0.25">
      <c r="A85" s="41"/>
      <c r="B85" s="42"/>
      <c r="C85" s="43"/>
      <c r="D85" s="43"/>
      <c r="E85" s="43"/>
      <c r="F85" s="43"/>
      <c r="G85" s="43"/>
      <c r="H85" s="43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24" sqref="A24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56" t="s">
        <v>260</v>
      </c>
      <c r="B2" s="157"/>
      <c r="C2" s="157"/>
      <c r="D2" s="157"/>
      <c r="E2" s="157"/>
      <c r="F2" s="157"/>
      <c r="G2" s="158"/>
    </row>
    <row r="3" spans="1:7" x14ac:dyDescent="0.2">
      <c r="A3" s="112" t="s">
        <v>43</v>
      </c>
      <c r="B3" s="113"/>
      <c r="C3" s="113"/>
      <c r="D3" s="113"/>
      <c r="E3" s="113"/>
      <c r="F3" s="113"/>
      <c r="G3" s="159"/>
    </row>
    <row r="4" spans="1:7" x14ac:dyDescent="0.2">
      <c r="A4" s="112" t="s">
        <v>175</v>
      </c>
      <c r="B4" s="113"/>
      <c r="C4" s="113"/>
      <c r="D4" s="113"/>
      <c r="E4" s="113"/>
      <c r="F4" s="113"/>
      <c r="G4" s="159"/>
    </row>
    <row r="5" spans="1:7" x14ac:dyDescent="0.2">
      <c r="A5" s="112" t="s">
        <v>264</v>
      </c>
      <c r="B5" s="113"/>
      <c r="C5" s="113"/>
      <c r="D5" s="113"/>
      <c r="E5" s="113"/>
      <c r="F5" s="113"/>
      <c r="G5" s="159"/>
    </row>
    <row r="6" spans="1:7" ht="12.75" thickBot="1" x14ac:dyDescent="0.25">
      <c r="A6" s="160" t="s">
        <v>1</v>
      </c>
      <c r="B6" s="161"/>
      <c r="C6" s="161"/>
      <c r="D6" s="161"/>
      <c r="E6" s="161"/>
      <c r="F6" s="161"/>
      <c r="G6" s="162"/>
    </row>
    <row r="7" spans="1:7" ht="12.75" thickBot="1" x14ac:dyDescent="0.25">
      <c r="A7" s="108" t="s">
        <v>2</v>
      </c>
      <c r="B7" s="178" t="s">
        <v>45</v>
      </c>
      <c r="C7" s="179"/>
      <c r="D7" s="179"/>
      <c r="E7" s="179"/>
      <c r="F7" s="180"/>
      <c r="G7" s="104" t="s">
        <v>46</v>
      </c>
    </row>
    <row r="8" spans="1:7" ht="24.75" thickBot="1" x14ac:dyDescent="0.25">
      <c r="A8" s="109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05"/>
    </row>
    <row r="9" spans="1:7" x14ac:dyDescent="0.2">
      <c r="A9" s="56" t="s">
        <v>177</v>
      </c>
      <c r="B9" s="69">
        <f>B10+B11+B12+B15+B16+B19</f>
        <v>39521703.539999999</v>
      </c>
      <c r="C9" s="69">
        <f t="shared" ref="C9:G9" si="0">C10+C11+C12+C15+C16+C19</f>
        <v>0</v>
      </c>
      <c r="D9" s="69">
        <f t="shared" si="0"/>
        <v>39521703.539999999</v>
      </c>
      <c r="E9" s="69">
        <f t="shared" si="0"/>
        <v>15633472.649999999</v>
      </c>
      <c r="F9" s="69">
        <f t="shared" si="0"/>
        <v>15248570.289999999</v>
      </c>
      <c r="G9" s="69">
        <f t="shared" si="0"/>
        <v>23888230.890000001</v>
      </c>
    </row>
    <row r="10" spans="1:7" x14ac:dyDescent="0.2">
      <c r="A10" s="57" t="s">
        <v>178</v>
      </c>
      <c r="B10" s="70">
        <f>SUM(FORMATO_6a_GOG!C11)</f>
        <v>39521703.539999999</v>
      </c>
      <c r="C10" s="70">
        <f>FORMATO_6a_GOG!D11</f>
        <v>0</v>
      </c>
      <c r="D10" s="69">
        <f>B10+C10</f>
        <v>39521703.539999999</v>
      </c>
      <c r="E10" s="70">
        <f>SUM(FORMATO_6a_GOG!F11)</f>
        <v>15633472.649999999</v>
      </c>
      <c r="F10" s="70">
        <f>SUM(FORMATO_6a_GOG!G11)</f>
        <v>15248570.289999999</v>
      </c>
      <c r="G10" s="70">
        <f>D10-E10</f>
        <v>23888230.890000001</v>
      </c>
    </row>
    <row r="11" spans="1:7" x14ac:dyDescent="0.2">
      <c r="A11" s="57" t="s">
        <v>179</v>
      </c>
      <c r="B11" s="69"/>
      <c r="C11" s="71"/>
      <c r="D11" s="71"/>
      <c r="E11" s="71"/>
      <c r="F11" s="71"/>
      <c r="G11" s="71"/>
    </row>
    <row r="12" spans="1:7" x14ac:dyDescent="0.2">
      <c r="A12" s="57" t="s">
        <v>180</v>
      </c>
      <c r="B12" s="69"/>
      <c r="C12" s="71"/>
      <c r="D12" s="71"/>
      <c r="E12" s="71"/>
      <c r="F12" s="71"/>
      <c r="G12" s="71"/>
    </row>
    <row r="13" spans="1:7" x14ac:dyDescent="0.2">
      <c r="A13" s="57" t="s">
        <v>181</v>
      </c>
      <c r="B13" s="69"/>
      <c r="C13" s="71"/>
      <c r="D13" s="71"/>
      <c r="E13" s="71"/>
      <c r="F13" s="71"/>
      <c r="G13" s="71"/>
    </row>
    <row r="14" spans="1:7" x14ac:dyDescent="0.2">
      <c r="A14" s="57" t="s">
        <v>182</v>
      </c>
      <c r="B14" s="69"/>
      <c r="C14" s="71"/>
      <c r="D14" s="71"/>
      <c r="E14" s="71"/>
      <c r="F14" s="71"/>
      <c r="G14" s="71"/>
    </row>
    <row r="15" spans="1:7" x14ac:dyDescent="0.2">
      <c r="A15" s="57" t="s">
        <v>183</v>
      </c>
      <c r="B15" s="69"/>
      <c r="C15" s="71"/>
      <c r="D15" s="71"/>
      <c r="E15" s="71"/>
      <c r="F15" s="71"/>
      <c r="G15" s="71"/>
    </row>
    <row r="16" spans="1:7" ht="24" x14ac:dyDescent="0.2">
      <c r="A16" s="57" t="s">
        <v>184</v>
      </c>
      <c r="B16" s="69"/>
      <c r="C16" s="71"/>
      <c r="D16" s="71"/>
      <c r="E16" s="71"/>
      <c r="F16" s="71"/>
      <c r="G16" s="71"/>
    </row>
    <row r="17" spans="1:7" x14ac:dyDescent="0.2">
      <c r="A17" s="58" t="s">
        <v>185</v>
      </c>
      <c r="B17" s="69"/>
      <c r="C17" s="71"/>
      <c r="D17" s="71"/>
      <c r="E17" s="71"/>
      <c r="F17" s="71"/>
      <c r="G17" s="71"/>
    </row>
    <row r="18" spans="1:7" x14ac:dyDescent="0.2">
      <c r="A18" s="58" t="s">
        <v>186</v>
      </c>
      <c r="B18" s="69"/>
      <c r="C18" s="71"/>
      <c r="D18" s="71"/>
      <c r="E18" s="71"/>
      <c r="F18" s="71"/>
      <c r="G18" s="71"/>
    </row>
    <row r="19" spans="1:7" x14ac:dyDescent="0.2">
      <c r="A19" s="57" t="s">
        <v>187</v>
      </c>
      <c r="B19" s="69"/>
      <c r="C19" s="71"/>
      <c r="D19" s="71"/>
      <c r="E19" s="71"/>
      <c r="F19" s="71"/>
      <c r="G19" s="71"/>
    </row>
    <row r="20" spans="1:7" x14ac:dyDescent="0.2">
      <c r="A20" s="57"/>
      <c r="B20" s="69"/>
      <c r="C20" s="71"/>
      <c r="D20" s="71"/>
      <c r="E20" s="71"/>
      <c r="F20" s="71"/>
      <c r="G20" s="71"/>
    </row>
    <row r="21" spans="1:7" x14ac:dyDescent="0.2">
      <c r="A21" s="56" t="s">
        <v>188</v>
      </c>
      <c r="B21" s="69"/>
      <c r="C21" s="71"/>
      <c r="D21" s="71"/>
      <c r="E21" s="71"/>
      <c r="F21" s="71"/>
      <c r="G21" s="71"/>
    </row>
    <row r="22" spans="1:7" x14ac:dyDescent="0.2">
      <c r="A22" s="57" t="s">
        <v>178</v>
      </c>
      <c r="B22" s="69"/>
      <c r="C22" s="71"/>
      <c r="D22" s="71"/>
      <c r="E22" s="71"/>
      <c r="F22" s="71"/>
      <c r="G22" s="71"/>
    </row>
    <row r="23" spans="1:7" x14ac:dyDescent="0.2">
      <c r="A23" s="57" t="s">
        <v>179</v>
      </c>
      <c r="B23" s="69"/>
      <c r="C23" s="71"/>
      <c r="D23" s="71"/>
      <c r="E23" s="71"/>
      <c r="F23" s="71"/>
      <c r="G23" s="71"/>
    </row>
    <row r="24" spans="1:7" x14ac:dyDescent="0.2">
      <c r="A24" s="57" t="s">
        <v>180</v>
      </c>
      <c r="B24" s="69"/>
      <c r="C24" s="71"/>
      <c r="D24" s="71"/>
      <c r="E24" s="71"/>
      <c r="F24" s="71"/>
      <c r="G24" s="71"/>
    </row>
    <row r="25" spans="1:7" x14ac:dyDescent="0.2">
      <c r="A25" s="57" t="s">
        <v>181</v>
      </c>
      <c r="B25" s="69"/>
      <c r="C25" s="71"/>
      <c r="D25" s="71"/>
      <c r="E25" s="71"/>
      <c r="F25" s="71"/>
      <c r="G25" s="71"/>
    </row>
    <row r="26" spans="1:7" x14ac:dyDescent="0.2">
      <c r="A26" s="57" t="s">
        <v>182</v>
      </c>
      <c r="B26" s="69"/>
      <c r="C26" s="71"/>
      <c r="D26" s="71"/>
      <c r="E26" s="71"/>
      <c r="F26" s="71"/>
      <c r="G26" s="71"/>
    </row>
    <row r="27" spans="1:7" x14ac:dyDescent="0.2">
      <c r="A27" s="57" t="s">
        <v>183</v>
      </c>
      <c r="B27" s="69"/>
      <c r="C27" s="71"/>
      <c r="D27" s="71"/>
      <c r="E27" s="71"/>
      <c r="F27" s="71"/>
      <c r="G27" s="71"/>
    </row>
    <row r="28" spans="1:7" ht="24" x14ac:dyDescent="0.2">
      <c r="A28" s="57" t="s">
        <v>184</v>
      </c>
      <c r="B28" s="69"/>
      <c r="C28" s="71"/>
      <c r="D28" s="71"/>
      <c r="E28" s="71"/>
      <c r="F28" s="71"/>
      <c r="G28" s="71"/>
    </row>
    <row r="29" spans="1:7" x14ac:dyDescent="0.2">
      <c r="A29" s="58" t="s">
        <v>185</v>
      </c>
      <c r="B29" s="69"/>
      <c r="C29" s="71"/>
      <c r="D29" s="71"/>
      <c r="E29" s="71"/>
      <c r="F29" s="71"/>
      <c r="G29" s="71"/>
    </row>
    <row r="30" spans="1:7" x14ac:dyDescent="0.2">
      <c r="A30" s="58" t="s">
        <v>186</v>
      </c>
      <c r="B30" s="69"/>
      <c r="C30" s="71"/>
      <c r="D30" s="71"/>
      <c r="E30" s="71"/>
      <c r="F30" s="71"/>
      <c r="G30" s="71"/>
    </row>
    <row r="31" spans="1:7" x14ac:dyDescent="0.2">
      <c r="A31" s="57" t="s">
        <v>187</v>
      </c>
      <c r="B31" s="69"/>
      <c r="C31" s="71"/>
      <c r="D31" s="71"/>
      <c r="E31" s="71"/>
      <c r="F31" s="71"/>
      <c r="G31" s="71"/>
    </row>
    <row r="32" spans="1:7" x14ac:dyDescent="0.2">
      <c r="A32" s="56" t="s">
        <v>189</v>
      </c>
      <c r="B32" s="69">
        <f>B21+B9</f>
        <v>39521703.539999999</v>
      </c>
      <c r="C32" s="69">
        <f t="shared" ref="C32:G32" si="1">C21+C9</f>
        <v>0</v>
      </c>
      <c r="D32" s="69">
        <f t="shared" si="1"/>
        <v>39521703.539999999</v>
      </c>
      <c r="E32" s="69">
        <f t="shared" si="1"/>
        <v>15633472.649999999</v>
      </c>
      <c r="F32" s="69">
        <f t="shared" si="1"/>
        <v>15248570.289999999</v>
      </c>
      <c r="G32" s="69">
        <f t="shared" si="1"/>
        <v>23888230.890000001</v>
      </c>
    </row>
    <row r="33" spans="1:7" ht="12.75" thickBot="1" x14ac:dyDescent="0.25">
      <c r="A33" s="59"/>
      <c r="B33" s="72"/>
      <c r="C33" s="73"/>
      <c r="D33" s="73"/>
      <c r="E33" s="73"/>
      <c r="F33" s="73"/>
      <c r="G33" s="73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2020-07-13T21:44:50Z</dcterms:modified>
</cp:coreProperties>
</file>