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900" windowWidth="20430" windowHeight="3960" activeTab="2"/>
  </bookViews>
  <sheets>
    <sheet name="FORMATO_4" sheetId="1" r:id="rId1"/>
    <sheet name="FORMATO_5" sheetId="11" r:id="rId2"/>
    <sheet name="FORMATO_6a_GOG" sheetId="2" r:id="rId3"/>
    <sheet name="FORMATO_6b" sheetId="3" r:id="rId4"/>
    <sheet name="FORMATO_6c" sheetId="4" r:id="rId5"/>
    <sheet name="FORMATO_6d" sheetId="5" r:id="rId6"/>
  </sheets>
  <externalReferences>
    <externalReference r:id="rId7"/>
  </externalReferences>
  <definedNames>
    <definedName name="_xlnm.Print_Area" localSheetId="2">FORMATO_6a_GOG!$A$9:$H$181</definedName>
    <definedName name="_xlnm.Print_Titles" localSheetId="0">FORMATO_4!$1:$6</definedName>
    <definedName name="_xlnm.Print_Titles" localSheetId="1">FORMATO_5!$1:$8</definedName>
    <definedName name="_xlnm.Print_Titles" localSheetId="2">FORMATO_6a_GOG!$1:$8</definedName>
  </definedNames>
  <calcPr calcId="145621"/>
</workbook>
</file>

<file path=xl/calcChain.xml><?xml version="1.0" encoding="utf-8"?>
<calcChain xmlns="http://schemas.openxmlformats.org/spreadsheetml/2006/main">
  <c r="G37" i="2" l="1"/>
  <c r="F37" i="2"/>
  <c r="D37" i="2"/>
  <c r="C37" i="2"/>
  <c r="G36" i="2"/>
  <c r="F36" i="2"/>
  <c r="D36" i="2"/>
  <c r="C36" i="2"/>
  <c r="G35" i="2"/>
  <c r="F35" i="2"/>
  <c r="D35" i="2"/>
  <c r="C35" i="2"/>
  <c r="G34" i="2"/>
  <c r="F34" i="2"/>
  <c r="D34" i="2"/>
  <c r="C34" i="2"/>
  <c r="G33" i="2"/>
  <c r="F33" i="2"/>
  <c r="D33" i="2"/>
  <c r="C33" i="2"/>
  <c r="G32" i="2"/>
  <c r="F32" i="2"/>
  <c r="D32" i="2"/>
  <c r="C32" i="2"/>
  <c r="G31" i="2"/>
  <c r="F31" i="2"/>
  <c r="D31" i="2"/>
  <c r="C31" i="2"/>
  <c r="G30" i="2"/>
  <c r="F30" i="2"/>
  <c r="D30" i="2"/>
  <c r="C30" i="2"/>
  <c r="G29" i="2"/>
  <c r="F29" i="2"/>
  <c r="D29" i="2"/>
  <c r="C29" i="2"/>
  <c r="G27" i="2"/>
  <c r="F27" i="2"/>
  <c r="D27" i="2"/>
  <c r="C27" i="2"/>
  <c r="G26" i="2"/>
  <c r="F26" i="2"/>
  <c r="D26" i="2"/>
  <c r="C26" i="2"/>
  <c r="G25" i="2"/>
  <c r="F25" i="2"/>
  <c r="D25" i="2"/>
  <c r="C25" i="2"/>
  <c r="G24" i="2"/>
  <c r="F24" i="2"/>
  <c r="D24" i="2"/>
  <c r="C24" i="2"/>
  <c r="G23" i="2"/>
  <c r="F23" i="2"/>
  <c r="D23" i="2"/>
  <c r="C23" i="2"/>
  <c r="G22" i="2"/>
  <c r="F22" i="2"/>
  <c r="D22" i="2"/>
  <c r="C22" i="2"/>
  <c r="G21" i="2"/>
  <c r="F21" i="2"/>
  <c r="D21" i="2"/>
  <c r="C21" i="2"/>
  <c r="G20" i="2"/>
  <c r="F20" i="2"/>
  <c r="D20" i="2"/>
  <c r="C20" i="2"/>
  <c r="G19" i="2"/>
  <c r="F19" i="2"/>
  <c r="D19" i="2"/>
  <c r="C19" i="2"/>
  <c r="G17" i="2"/>
  <c r="F17" i="2"/>
  <c r="D17" i="2"/>
  <c r="C17" i="2"/>
  <c r="G16" i="2"/>
  <c r="F16" i="2"/>
  <c r="D16" i="2"/>
  <c r="C16" i="2"/>
  <c r="G15" i="2"/>
  <c r="F15" i="2"/>
  <c r="D15" i="2"/>
  <c r="C15" i="2"/>
  <c r="G14" i="2"/>
  <c r="F14" i="2"/>
  <c r="D14" i="2"/>
  <c r="C14" i="2"/>
  <c r="G13" i="2"/>
  <c r="F13" i="2"/>
  <c r="D13" i="2"/>
  <c r="C13" i="2"/>
  <c r="G12" i="2"/>
  <c r="F12" i="2"/>
  <c r="D12" i="2"/>
  <c r="C12" i="2"/>
  <c r="G11" i="2"/>
  <c r="F11" i="2"/>
  <c r="D11" i="2"/>
  <c r="C11" i="2"/>
  <c r="I16" i="11" l="1"/>
  <c r="F16" i="11"/>
  <c r="F15" i="11"/>
  <c r="F13" i="11"/>
  <c r="G38" i="2" l="1"/>
  <c r="F38" i="2"/>
  <c r="F28" i="2" l="1"/>
  <c r="F18" i="2"/>
  <c r="G28" i="2"/>
  <c r="G18" i="2"/>
  <c r="F10" i="2"/>
  <c r="G10" i="2"/>
  <c r="D10" i="2"/>
  <c r="H57" i="2" l="1"/>
  <c r="H56" i="2"/>
  <c r="H55" i="2"/>
  <c r="H52" i="2"/>
  <c r="H51" i="2"/>
  <c r="I15" i="11"/>
  <c r="I14" i="11"/>
  <c r="I13" i="11"/>
  <c r="E55" i="2"/>
  <c r="E54" i="2"/>
  <c r="H54" i="2" s="1"/>
  <c r="E53" i="2"/>
  <c r="H53" i="2" s="1"/>
  <c r="E52" i="2"/>
  <c r="E51" i="2"/>
  <c r="E50" i="2"/>
  <c r="H50" i="2" s="1"/>
  <c r="E49" i="2"/>
  <c r="H49" i="2" s="1"/>
  <c r="E37" i="2"/>
  <c r="H37" i="2" s="1"/>
  <c r="E36" i="2"/>
  <c r="H36" i="2" s="1"/>
  <c r="E35" i="2"/>
  <c r="H35" i="2" s="1"/>
  <c r="E34" i="2"/>
  <c r="H34" i="2" s="1"/>
  <c r="E33" i="2"/>
  <c r="H33" i="2" s="1"/>
  <c r="E32" i="2"/>
  <c r="H32" i="2" s="1"/>
  <c r="E31" i="2"/>
  <c r="H31" i="2" s="1"/>
  <c r="E30" i="2"/>
  <c r="H30" i="2" s="1"/>
  <c r="E29" i="2"/>
  <c r="H29" i="2" s="1"/>
  <c r="E27" i="2"/>
  <c r="H27" i="2" s="1"/>
  <c r="E26" i="2"/>
  <c r="H26" i="2" s="1"/>
  <c r="E25" i="2"/>
  <c r="H25" i="2" s="1"/>
  <c r="E24" i="2"/>
  <c r="H24" i="2" s="1"/>
  <c r="E23" i="2"/>
  <c r="H23" i="2" s="1"/>
  <c r="E22" i="2"/>
  <c r="H22" i="2" s="1"/>
  <c r="E21" i="2"/>
  <c r="H21" i="2" s="1"/>
  <c r="E20" i="2"/>
  <c r="H20" i="2" s="1"/>
  <c r="E19" i="2"/>
  <c r="H19" i="2" s="1"/>
  <c r="E12" i="2"/>
  <c r="H12" i="2" s="1"/>
  <c r="E13" i="2"/>
  <c r="H13" i="2" s="1"/>
  <c r="E14" i="2"/>
  <c r="H14" i="2" s="1"/>
  <c r="E15" i="2"/>
  <c r="H15" i="2" s="1"/>
  <c r="E16" i="2"/>
  <c r="H16" i="2" s="1"/>
  <c r="E17" i="2"/>
  <c r="H17" i="2" s="1"/>
  <c r="E11" i="2"/>
  <c r="E10" i="5"/>
  <c r="C10" i="2"/>
  <c r="H11" i="2" l="1"/>
  <c r="H10" i="2" s="1"/>
  <c r="E10" i="2"/>
  <c r="D43" i="11"/>
  <c r="C11" i="1" s="1"/>
  <c r="F10" i="5"/>
  <c r="C10" i="5"/>
  <c r="B10" i="5"/>
  <c r="D10" i="5" l="1"/>
  <c r="G10" i="5" s="1"/>
  <c r="E68" i="11"/>
  <c r="F68" i="11"/>
  <c r="G68" i="11"/>
  <c r="H68" i="11"/>
  <c r="I68" i="11"/>
  <c r="D68" i="11"/>
  <c r="E70" i="11"/>
  <c r="F70" i="11"/>
  <c r="G70" i="11"/>
  <c r="H70" i="11"/>
  <c r="I70" i="11"/>
  <c r="D70" i="11"/>
  <c r="E39" i="11"/>
  <c r="F39" i="11"/>
  <c r="G39" i="11"/>
  <c r="H39" i="11"/>
  <c r="I39" i="11"/>
  <c r="D39" i="11"/>
  <c r="E37" i="11"/>
  <c r="F37" i="11"/>
  <c r="G37" i="11"/>
  <c r="H37" i="11"/>
  <c r="I37" i="11"/>
  <c r="D37" i="11"/>
  <c r="E30" i="11"/>
  <c r="F30" i="11"/>
  <c r="G30" i="11"/>
  <c r="H30" i="11"/>
  <c r="I30" i="11"/>
  <c r="D30" i="11"/>
  <c r="I17" i="11"/>
  <c r="H17" i="11"/>
  <c r="G17" i="11"/>
  <c r="F17" i="11"/>
  <c r="E17" i="11"/>
  <c r="D17" i="11"/>
  <c r="H75" i="2" l="1"/>
  <c r="G75" i="2"/>
  <c r="F75" i="2"/>
  <c r="E75" i="2"/>
  <c r="D75" i="2"/>
  <c r="H62" i="2"/>
  <c r="G62" i="2"/>
  <c r="F62" i="2"/>
  <c r="E62" i="2"/>
  <c r="D62" i="2"/>
  <c r="C75" i="2"/>
  <c r="C62" i="2"/>
  <c r="D54" i="1" l="1"/>
  <c r="E54" i="1"/>
  <c r="D55" i="1"/>
  <c r="E55" i="1"/>
  <c r="D56" i="1"/>
  <c r="E56" i="1"/>
  <c r="D60" i="1"/>
  <c r="E60" i="1"/>
  <c r="C60" i="1"/>
  <c r="C56" i="1"/>
  <c r="C55" i="1"/>
  <c r="C54" i="1"/>
  <c r="G43" i="11"/>
  <c r="D11" i="1" s="1"/>
  <c r="F71" i="2"/>
  <c r="F58" i="2"/>
  <c r="C28" i="2" l="1"/>
  <c r="H43" i="11"/>
  <c r="E11" i="1" s="1"/>
  <c r="E53" i="1" s="1"/>
  <c r="G73" i="11"/>
  <c r="G76" i="11"/>
  <c r="G78" i="11" s="1"/>
  <c r="E43" i="11"/>
  <c r="F9" i="5"/>
  <c r="F32" i="5" s="1"/>
  <c r="C38" i="2"/>
  <c r="D48" i="2"/>
  <c r="D58" i="2"/>
  <c r="G71" i="2"/>
  <c r="B9" i="5"/>
  <c r="B32" i="5" s="1"/>
  <c r="G58" i="2"/>
  <c r="C71" i="2"/>
  <c r="E9" i="5"/>
  <c r="E32" i="5" s="1"/>
  <c r="C58" i="2"/>
  <c r="D71" i="2"/>
  <c r="D53" i="1"/>
  <c r="C9" i="5"/>
  <c r="C32" i="5" s="1"/>
  <c r="E58" i="2"/>
  <c r="E71" i="2"/>
  <c r="D76" i="11" l="1"/>
  <c r="D78" i="11" s="1"/>
  <c r="C48" i="2"/>
  <c r="D18" i="2"/>
  <c r="D28" i="2"/>
  <c r="H73" i="11"/>
  <c r="H76" i="11"/>
  <c r="H78" i="11" s="1"/>
  <c r="E76" i="11"/>
  <c r="E78" i="11" s="1"/>
  <c r="E73" i="11"/>
  <c r="E28" i="2"/>
  <c r="G48" i="2"/>
  <c r="E48" i="2"/>
  <c r="E18" i="2"/>
  <c r="F43" i="11"/>
  <c r="F48" i="2"/>
  <c r="D9" i="5"/>
  <c r="D32" i="5" s="1"/>
  <c r="D73" i="11"/>
  <c r="I43" i="11"/>
  <c r="D38" i="2"/>
  <c r="C18" i="2"/>
  <c r="C53" i="1"/>
  <c r="F9" i="2" l="1"/>
  <c r="F13" i="4" s="1"/>
  <c r="F11" i="4" s="1"/>
  <c r="F10" i="4" s="1"/>
  <c r="F84" i="4" s="1"/>
  <c r="C9" i="2"/>
  <c r="E38" i="2"/>
  <c r="E9" i="2" s="1"/>
  <c r="E161" i="2" s="1"/>
  <c r="G9" i="2"/>
  <c r="I73" i="11"/>
  <c r="I76" i="11"/>
  <c r="I78" i="11" s="1"/>
  <c r="F73" i="11"/>
  <c r="F76" i="11"/>
  <c r="F78" i="11" s="1"/>
  <c r="H71" i="2"/>
  <c r="G9" i="5"/>
  <c r="G32" i="5" s="1"/>
  <c r="H58" i="2"/>
  <c r="D9" i="2"/>
  <c r="E12" i="3" l="1"/>
  <c r="E10" i="3" s="1"/>
  <c r="E32" i="3" s="1"/>
  <c r="D16" i="1"/>
  <c r="D58" i="1" s="1"/>
  <c r="D62" i="1" s="1"/>
  <c r="D63" i="1" s="1"/>
  <c r="F161" i="2"/>
  <c r="G161" i="2"/>
  <c r="G13" i="4"/>
  <c r="G11" i="4" s="1"/>
  <c r="G10" i="4" s="1"/>
  <c r="G84" i="4" s="1"/>
  <c r="F12" i="3"/>
  <c r="F10" i="3" s="1"/>
  <c r="F32" i="3" s="1"/>
  <c r="E16" i="1"/>
  <c r="E58" i="1" s="1"/>
  <c r="E62" i="1" s="1"/>
  <c r="E63" i="1" s="1"/>
  <c r="D161" i="2"/>
  <c r="D13" i="4"/>
  <c r="D11" i="4" s="1"/>
  <c r="D10" i="4" s="1"/>
  <c r="D84" i="4" s="1"/>
  <c r="C12" i="3"/>
  <c r="C10" i="3" s="1"/>
  <c r="C32" i="3" s="1"/>
  <c r="C161" i="2"/>
  <c r="C16" i="1"/>
  <c r="C58" i="1" s="1"/>
  <c r="C62" i="1" s="1"/>
  <c r="C63" i="1" s="1"/>
  <c r="B12" i="3"/>
  <c r="C13" i="4"/>
  <c r="H38" i="2"/>
  <c r="H28" i="2"/>
  <c r="H48" i="2"/>
  <c r="H18" i="2"/>
  <c r="D19" i="1"/>
  <c r="E19" i="1"/>
  <c r="C19" i="1"/>
  <c r="E10" i="1"/>
  <c r="D10" i="1"/>
  <c r="C10" i="1"/>
  <c r="D15" i="1" l="1"/>
  <c r="D23" i="1" s="1"/>
  <c r="D24" i="1" s="1"/>
  <c r="D25" i="1" s="1"/>
  <c r="C15" i="1"/>
  <c r="C23" i="1" s="1"/>
  <c r="C24" i="1" s="1"/>
  <c r="C25" i="1" s="1"/>
  <c r="E15" i="1"/>
  <c r="E23" i="1" s="1"/>
  <c r="E24" i="1" s="1"/>
  <c r="E25" i="1" s="1"/>
  <c r="E13" i="4"/>
  <c r="C11" i="4"/>
  <c r="C10" i="4" s="1"/>
  <c r="C84" i="4" s="1"/>
  <c r="D12" i="3"/>
  <c r="B10" i="3"/>
  <c r="B32" i="3" s="1"/>
  <c r="H9" i="2"/>
  <c r="H161" i="2" s="1"/>
  <c r="H13" i="4" l="1"/>
  <c r="H11" i="4" s="1"/>
  <c r="H10" i="4" s="1"/>
  <c r="H84" i="4" s="1"/>
  <c r="E11" i="4"/>
  <c r="E10" i="4" s="1"/>
  <c r="E84" i="4" s="1"/>
  <c r="G12" i="3"/>
  <c r="G10" i="3" s="1"/>
  <c r="G32" i="3" s="1"/>
  <c r="D10" i="3"/>
  <c r="D32" i="3" s="1"/>
</calcChain>
</file>

<file path=xl/sharedStrings.xml><?xml version="1.0" encoding="utf-8"?>
<sst xmlns="http://schemas.openxmlformats.org/spreadsheetml/2006/main" count="459" uniqueCount="267">
  <si>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</si>
  <si>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</si>
  <si>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</si>
  <si>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</si>
  <si>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</si>
  <si>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</si>
  <si>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</si>
  <si>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</si>
  <si>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</si>
  <si>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</si>
  <si>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</si>
  <si>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</si>
  <si>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</si>
  <si>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</si>
  <si>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</si>
  <si>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</si>
  <si>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</si>
  <si>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</si>
  <si>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</si>
  <si>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</si>
  <si>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</si>
  <si>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</si>
  <si>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</si>
  <si>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</si>
  <si>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</si>
  <si>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</si>
  <si>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</si>
  <si>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</si>
  <si>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</si>
  <si>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</si>
  <si>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</si>
  <si>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</si>
  <si>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</si>
  <si>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</si>
  <si>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</si>
  <si>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</si>
  <si>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</si>
  <si>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</si>
  <si>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</si>
  <si>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</si>
  <si>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</si>
  <si>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</si>
  <si>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</si>
  <si>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</si>
  <si>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</si>
  <si>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</si>
  <si>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</si>
  <si>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</si>
  <si>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</si>
  <si>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</si>
  <si>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</si>
  <si>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</si>
  <si>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</si>
  <si>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</si>
  <si>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</si>
  <si>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</si>
  <si>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</si>
  <si>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</si>
  <si>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</si>
  <si>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</si>
  <si>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</si>
  <si>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</si>
  <si>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</si>
  <si>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</si>
  <si>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</si>
  <si>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</si>
  <si>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</si>
  <si>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</si>
  <si>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</si>
  <si>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</si>
  <si>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</si>
  <si>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</si>
  <si>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</si>
  <si>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</si>
  <si>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</si>
  <si>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</si>
  <si>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</si>
  <si>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</si>
  <si>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</si>
  <si>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</si>
  <si>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</si>
  <si>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</si>
  <si>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</si>
  <si>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</si>
  <si>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</si>
  <si>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</si>
  <si>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</si>
  <si>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</si>
  <si>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</si>
  <si>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</si>
  <si>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</si>
  <si>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</si>
  <si>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</si>
  <si>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</si>
  <si>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</si>
  <si>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</si>
  <si>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</si>
  <si>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</si>
  <si>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</si>
  <si>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</si>
  <si>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</si>
  <si>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</si>
  <si>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</si>
  <si>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</si>
  <si>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</si>
  <si>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</si>
  <si>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</si>
  <si>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</si>
  <si>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</si>
  <si>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</si>
  <si>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</si>
  <si>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</si>
  <si>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</si>
  <si>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</si>
  <si>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</si>
  <si>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</si>
  <si>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</si>
  <si>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</si>
  <si>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</si>
  <si>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</si>
  <si>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</si>
  <si>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</si>
  <si>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</si>
  <si>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</si>
  <si>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</si>
  <si>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</si>
  <si>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</si>
  <si>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</si>
  <si>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</si>
  <si>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</si>
  <si>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</si>
  <si>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</si>
  <si>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</si>
  <si>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</si>
  <si>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</si>
  <si>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</si>
  <si>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</si>
  <si>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</si>
  <si>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</si>
  <si>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</si>
  <si>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</si>
  <si>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</si>
  <si>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</si>
  <si>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</si>
  <si>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</si>
  <si>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</si>
  <si>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</si>
  <si>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</si>
  <si>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</si>
  <si>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</si>
  <si>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</si>
  <si>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</si>
  <si>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</si>
  <si>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</si>
  <si>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</si>
  <si>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</si>
  <si>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</si>
  <si>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</si>
  <si>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</si>
  <si>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</si>
  <si>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</si>
  <si>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</si>
  <si>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</si>
  <si>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</si>
  <si>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</si>
  <si>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</si>
  <si>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</si>
  <si>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</si>
  <si>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</si>
  <si>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</si>
  <si>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</si>
  <si>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</si>
  <si>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</si>
  <si>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</si>
  <si>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</si>
  <si>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</si>
  <si>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</si>
  <si>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</si>
  <si>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</si>
  <si>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</si>
  <si>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</si>
  <si>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</si>
  <si>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</si>
  <si>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</si>
  <si>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</si>
  <si>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</si>
  <si>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</si>
  <si>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</si>
  <si>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</si>
  <si>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</si>
  <si>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</si>
  <si>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Ingreso</t>
  </si>
  <si>
    <t>Recaudado</t>
  </si>
  <si>
    <t>Estado Analítico de Ingresos Detallado - LDF</t>
  </si>
  <si>
    <t>Diferencia (e)</t>
  </si>
  <si>
    <t>(c)</t>
  </si>
  <si>
    <t>Estimado (d)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</si>
  <si>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</si>
  <si>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</si>
  <si>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</si>
  <si>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</si>
  <si>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</si>
  <si>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</si>
  <si>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</si>
  <si>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</si>
  <si>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</si>
  <si>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</si>
  <si>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</si>
  <si>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</si>
  <si>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</si>
  <si>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</si>
  <si>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</si>
  <si>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</si>
  <si>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</si>
  <si>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</si>
  <si>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</si>
  <si>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</si>
  <si>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</si>
  <si>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</si>
  <si>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</si>
  <si>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</si>
  <si>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</si>
  <si>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</si>
  <si>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</si>
  <si>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</si>
  <si>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</si>
  <si>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</si>
  <si>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</si>
  <si>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</si>
  <si>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</si>
  <si>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</si>
  <si>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</si>
  <si>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</si>
  <si>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</si>
  <si>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</si>
  <si>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</si>
  <si>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</si>
  <si>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</si>
  <si>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</si>
  <si>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</si>
  <si>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</si>
  <si>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</si>
  <si>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</si>
  <si>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</si>
  <si>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</si>
  <si>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</si>
  <si>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</si>
  <si>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</si>
  <si>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</si>
  <si>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</si>
  <si>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</si>
  <si>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</si>
  <si>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</si>
  <si>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</si>
  <si>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</si>
  <si>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</si>
  <si>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</si>
  <si>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</si>
  <si>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</si>
  <si>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FONDO AUXILIAR PARA LA ADMINISTRACION DE JUSTICIA DEL ESTADO DE BAJA CALIFORNIA</t>
  </si>
  <si>
    <t>FONDO AUXILIAR PARA LA ADMINISTACION DE JUSTICIA DEL ESTADO DE BAJA CALIFORNIA</t>
  </si>
  <si>
    <t>J. Transferencias y Asignaciones</t>
  </si>
  <si>
    <t>D. Transferencias, Asignaciones, Subsidios y Subvenciones, y Pensiones y Jubilaciones</t>
  </si>
  <si>
    <t>Fondo Auxiliar para la Administración de Justicia del Estado de Baja California</t>
  </si>
  <si>
    <t>Del 1 de enero al 30 de junio de  2019</t>
  </si>
  <si>
    <t>Del 1 de enero al 30 de junio de 2019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</si>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</sst>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0">
    <xf numFmtId="0" fontId="0" fillId="0" borderId="0"/>
    <xf numFmtId="164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3" fillId="0" borderId="0"/>
  </cellStyleXfs>
  <cellXfs count="195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indent="1"/>
    </xf>
    <xf numFmtId="0" fontId="1" fillId="3" borderId="10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0" fontId="1" fillId="0" borderId="10" xfId="0" applyNumberFormat="1" applyFont="1" applyBorder="1" applyAlignment="1">
      <alignment vertical="center" wrapText="1"/>
    </xf>
    <xf numFmtId="40" fontId="1" fillId="2" borderId="10" xfId="0" applyNumberFormat="1" applyFont="1" applyFill="1" applyBorder="1" applyAlignment="1">
      <alignment vertical="center" wrapText="1"/>
    </xf>
    <xf numFmtId="40" fontId="1" fillId="0" borderId="10" xfId="0" applyNumberFormat="1" applyFont="1" applyBorder="1" applyAlignment="1">
      <alignment vertical="center"/>
    </xf>
    <xf numFmtId="40" fontId="1" fillId="3" borderId="10" xfId="0" applyNumberFormat="1" applyFont="1" applyFill="1" applyBorder="1" applyAlignment="1">
      <alignment vertical="center"/>
    </xf>
    <xf numFmtId="40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40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40" fontId="2" fillId="0" borderId="2" xfId="0" applyNumberFormat="1" applyFont="1" applyBorder="1" applyAlignment="1">
      <alignment horizontal="right" vertical="center"/>
    </xf>
    <xf numFmtId="40" fontId="1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9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5" fillId="0" borderId="10" xfId="0" applyFont="1" applyBorder="1" applyAlignment="1">
      <alignment horizontal="left" vertical="center"/>
    </xf>
    <xf numFmtId="0" fontId="5" fillId="0" borderId="6" xfId="0" applyFont="1" applyBorder="1" applyAlignment="1">
      <alignment horizontal="justify" vertical="center"/>
    </xf>
    <xf numFmtId="40" fontId="2" fillId="0" borderId="2" xfId="0" applyNumberFormat="1" applyFont="1" applyBorder="1" applyAlignment="1">
      <alignment horizontal="right" vertical="center" wrapText="1"/>
    </xf>
    <xf numFmtId="40" fontId="1" fillId="0" borderId="2" xfId="0" applyNumberFormat="1" applyFont="1" applyBorder="1" applyAlignment="1">
      <alignment horizontal="right" vertical="center" wrapText="1"/>
    </xf>
    <xf numFmtId="40" fontId="2" fillId="0" borderId="10" xfId="0" applyNumberFormat="1" applyFont="1" applyBorder="1" applyAlignment="1">
      <alignment horizontal="right" vertical="center" wrapText="1"/>
    </xf>
    <xf numFmtId="40" fontId="2" fillId="0" borderId="3" xfId="0" applyNumberFormat="1" applyFont="1" applyBorder="1" applyAlignment="1">
      <alignment horizontal="right" vertical="center" wrapText="1"/>
    </xf>
    <xf numFmtId="40" fontId="2" fillId="0" borderId="7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40" fontId="1" fillId="0" borderId="2" xfId="0" applyNumberFormat="1" applyFont="1" applyBorder="1" applyAlignment="1">
      <alignment horizontal="center" vertical="center"/>
    </xf>
    <xf numFmtId="40" fontId="2" fillId="0" borderId="3" xfId="0" applyNumberFormat="1" applyFont="1" applyBorder="1" applyAlignment="1">
      <alignment horizontal="center" vertical="center"/>
    </xf>
    <xf numFmtId="40" fontId="2" fillId="0" borderId="7" xfId="0" applyNumberFormat="1" applyFont="1" applyBorder="1" applyAlignment="1">
      <alignment horizontal="center" vertical="center"/>
    </xf>
    <xf numFmtId="40" fontId="6" fillId="0" borderId="0" xfId="0" applyNumberFormat="1" applyFont="1"/>
    <xf numFmtId="40" fontId="2" fillId="0" borderId="2" xfId="0" applyNumberFormat="1" applyFont="1" applyBorder="1" applyAlignment="1">
      <alignment horizontal="center" vertical="center"/>
    </xf>
    <xf numFmtId="40" fontId="1" fillId="0" borderId="3" xfId="0" applyNumberFormat="1" applyFont="1" applyBorder="1" applyAlignment="1">
      <alignment horizontal="center" vertical="center"/>
    </xf>
    <xf numFmtId="40" fontId="1" fillId="0" borderId="7" xfId="0" applyNumberFormat="1" applyFont="1" applyBorder="1" applyAlignment="1">
      <alignment horizontal="center" vertical="center"/>
    </xf>
    <xf numFmtId="38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2" borderId="10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40" fontId="4" fillId="0" borderId="10" xfId="0" applyNumberFormat="1" applyFont="1" applyBorder="1" applyAlignment="1">
      <alignment horizontal="right" vertical="center"/>
    </xf>
    <xf numFmtId="40" fontId="5" fillId="0" borderId="10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 wrapText="1"/>
    </xf>
    <xf numFmtId="38" fontId="1" fillId="0" borderId="10" xfId="0" applyNumberFormat="1" applyFont="1" applyBorder="1" applyAlignment="1">
      <alignment horizontal="right" vertical="center" wrapText="1"/>
    </xf>
    <xf numFmtId="38" fontId="2" fillId="0" borderId="10" xfId="0" applyNumberFormat="1" applyFont="1" applyBorder="1" applyAlignment="1">
      <alignment horizontal="right" vertical="center" wrapText="1"/>
    </xf>
    <xf numFmtId="40" fontId="1" fillId="0" borderId="10" xfId="0" applyNumberFormat="1" applyFont="1" applyBorder="1" applyAlignment="1">
      <alignment horizontal="right" vertical="center"/>
    </xf>
    <xf numFmtId="40" fontId="2" fillId="0" borderId="10" xfId="0" applyNumberFormat="1" applyFont="1" applyBorder="1" applyAlignment="1">
      <alignment horizontal="right" vertical="center"/>
    </xf>
    <xf numFmtId="40" fontId="1" fillId="0" borderId="2" xfId="0" applyNumberFormat="1" applyFont="1" applyFill="1" applyBorder="1" applyAlignment="1">
      <alignment horizontal="right" vertical="center"/>
    </xf>
    <xf numFmtId="0" fontId="6" fillId="0" borderId="0" xfId="0" applyFont="1" applyFill="1"/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15" xfId="0" applyFont="1" applyBorder="1" applyAlignment="1">
      <alignment horizontal="justify" vertical="center"/>
    </xf>
    <xf numFmtId="0" fontId="5" fillId="0" borderId="16" xfId="0" applyFont="1" applyBorder="1" applyAlignment="1">
      <alignment horizontal="justify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0" fontId="5" fillId="0" borderId="18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justify" vertical="center"/>
    </xf>
    <xf numFmtId="0" fontId="5" fillId="0" borderId="12" xfId="0" applyFont="1" applyBorder="1" applyAlignment="1">
      <alignment horizontal="justify" vertical="center"/>
    </xf>
    <xf numFmtId="0" fontId="5" fillId="0" borderId="5" xfId="0" applyFont="1" applyBorder="1" applyAlignment="1">
      <alignment horizontal="justify" vertical="center"/>
    </xf>
    <xf numFmtId="0" fontId="4" fillId="0" borderId="10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0" fontId="2" fillId="0" borderId="1" xfId="0" applyNumberFormat="1" applyFont="1" applyBorder="1" applyAlignment="1">
      <alignment horizontal="center" vertical="center"/>
    </xf>
    <xf numFmtId="40" fontId="2" fillId="0" borderId="2" xfId="0" applyNumberFormat="1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8" fontId="1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82</xdr:row>
      <xdr:rowOff>95250</xdr:rowOff>
    </xdr:from>
    <xdr:to>
      <xdr:col>1</xdr:col>
      <xdr:colOff>3038475</xdr:colOff>
      <xdr:row>87</xdr:row>
      <xdr:rowOff>142876</xdr:rowOff>
    </xdr:to>
    <xdr:sp macro="" textlink="">
      <xdr:nvSpPr>
        <xdr:cNvPr id="2" name="1 CuadroTexto"/>
        <xdr:cNvSpPr txBox="1"/>
      </xdr:nvSpPr>
      <xdr:spPr>
        <a:xfrm>
          <a:off x="447675" y="12906375"/>
          <a:ext cx="3352800" cy="828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4352926</xdr:colOff>
      <xdr:row>82</xdr:row>
      <xdr:rowOff>104775</xdr:rowOff>
    </xdr:from>
    <xdr:to>
      <xdr:col>4</xdr:col>
      <xdr:colOff>1</xdr:colOff>
      <xdr:row>87</xdr:row>
      <xdr:rowOff>114300</xdr:rowOff>
    </xdr:to>
    <xdr:sp macro="" textlink="">
      <xdr:nvSpPr>
        <xdr:cNvPr id="3" name="2 CuadroTexto"/>
        <xdr:cNvSpPr txBox="1"/>
      </xdr:nvSpPr>
      <xdr:spPr>
        <a:xfrm>
          <a:off x="5114926" y="12915900"/>
          <a:ext cx="25717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83</xdr:row>
      <xdr:rowOff>9525</xdr:rowOff>
    </xdr:from>
    <xdr:to>
      <xdr:col>2</xdr:col>
      <xdr:colOff>1143001</xdr:colOff>
      <xdr:row>87</xdr:row>
      <xdr:rowOff>57150</xdr:rowOff>
    </xdr:to>
    <xdr:sp macro="" textlink="">
      <xdr:nvSpPr>
        <xdr:cNvPr id="2" name="1 CuadroTexto"/>
        <xdr:cNvSpPr txBox="1"/>
      </xdr:nvSpPr>
      <xdr:spPr>
        <a:xfrm>
          <a:off x="19050" y="15859125"/>
          <a:ext cx="2647951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2028825</xdr:colOff>
      <xdr:row>82</xdr:row>
      <xdr:rowOff>161925</xdr:rowOff>
    </xdr:from>
    <xdr:to>
      <xdr:col>4</xdr:col>
      <xdr:colOff>428626</xdr:colOff>
      <xdr:row>87</xdr:row>
      <xdr:rowOff>104775</xdr:rowOff>
    </xdr:to>
    <xdr:sp macro="" textlink="">
      <xdr:nvSpPr>
        <xdr:cNvPr id="3" name="2 CuadroTexto"/>
        <xdr:cNvSpPr txBox="1"/>
      </xdr:nvSpPr>
      <xdr:spPr>
        <a:xfrm>
          <a:off x="3552825" y="15821025"/>
          <a:ext cx="27813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142875</xdr:colOff>
      <xdr:row>82</xdr:row>
      <xdr:rowOff>152400</xdr:rowOff>
    </xdr:from>
    <xdr:to>
      <xdr:col>8</xdr:col>
      <xdr:colOff>476250</xdr:colOff>
      <xdr:row>87</xdr:row>
      <xdr:rowOff>47625</xdr:rowOff>
    </xdr:to>
    <xdr:sp macro="" textlink="">
      <xdr:nvSpPr>
        <xdr:cNvPr id="4" name="3 CuadroTexto"/>
        <xdr:cNvSpPr txBox="1"/>
      </xdr:nvSpPr>
      <xdr:spPr>
        <a:xfrm>
          <a:off x="8124825" y="15811500"/>
          <a:ext cx="2371725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</xdr:colOff>
      <xdr:row>174</xdr:row>
      <xdr:rowOff>114300</xdr:rowOff>
    </xdr:from>
    <xdr:to>
      <xdr:col>2</xdr:col>
      <xdr:colOff>390525</xdr:colOff>
      <xdr:row>181</xdr:row>
      <xdr:rowOff>76200</xdr:rowOff>
    </xdr:to>
    <xdr:sp macro="" textlink="">
      <xdr:nvSpPr>
        <xdr:cNvPr id="2" name="1 CuadroTexto"/>
        <xdr:cNvSpPr txBox="1"/>
      </xdr:nvSpPr>
      <xdr:spPr>
        <a:xfrm>
          <a:off x="866774" y="26850975"/>
          <a:ext cx="2714626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685800</xdr:colOff>
      <xdr:row>174</xdr:row>
      <xdr:rowOff>123825</xdr:rowOff>
    </xdr:from>
    <xdr:to>
      <xdr:col>7</xdr:col>
      <xdr:colOff>771525</xdr:colOff>
      <xdr:row>181</xdr:row>
      <xdr:rowOff>19050</xdr:rowOff>
    </xdr:to>
    <xdr:sp macro="" textlink="">
      <xdr:nvSpPr>
        <xdr:cNvPr id="4" name="3 CuadroTexto"/>
        <xdr:cNvSpPr txBox="1"/>
      </xdr:nvSpPr>
      <xdr:spPr>
        <a:xfrm>
          <a:off x="5857875" y="26860500"/>
          <a:ext cx="25431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47</xdr:row>
      <xdr:rowOff>133350</xdr:rowOff>
    </xdr:from>
    <xdr:to>
      <xdr:col>1</xdr:col>
      <xdr:colOff>1</xdr:colOff>
      <xdr:row>54</xdr:row>
      <xdr:rowOff>95250</xdr:rowOff>
    </xdr:to>
    <xdr:sp macro="" textlink="">
      <xdr:nvSpPr>
        <xdr:cNvPr id="2" name="1 CuadroTexto"/>
        <xdr:cNvSpPr txBox="1"/>
      </xdr:nvSpPr>
      <xdr:spPr>
        <a:xfrm>
          <a:off x="171450" y="764857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</a:t>
          </a:r>
          <a:r>
            <a:rPr lang="es-MX" sz="1000" baseline="0">
              <a:latin typeface="Arial" pitchFamily="34" charset="0"/>
              <a:cs typeface="Arial" pitchFamily="34" charset="0"/>
            </a:rPr>
            <a:t> Juan Ortiz Morales</a:t>
          </a:r>
          <a:r>
            <a:rPr lang="es-MX" sz="10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57150</xdr:colOff>
      <xdr:row>47</xdr:row>
      <xdr:rowOff>142875</xdr:rowOff>
    </xdr:from>
    <xdr:to>
      <xdr:col>6</xdr:col>
      <xdr:colOff>295275</xdr:colOff>
      <xdr:row>54</xdr:row>
      <xdr:rowOff>38100</xdr:rowOff>
    </xdr:to>
    <xdr:sp macro="" textlink="">
      <xdr:nvSpPr>
        <xdr:cNvPr id="3" name="2 CuadroTexto"/>
        <xdr:cNvSpPr txBox="1"/>
      </xdr:nvSpPr>
      <xdr:spPr>
        <a:xfrm>
          <a:off x="4648200" y="7658100"/>
          <a:ext cx="25241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89</xdr:row>
      <xdr:rowOff>47625</xdr:rowOff>
    </xdr:from>
    <xdr:to>
      <xdr:col>1</xdr:col>
      <xdr:colOff>3305176</xdr:colOff>
      <xdr:row>95</xdr:row>
      <xdr:rowOff>66675</xdr:rowOff>
    </xdr:to>
    <xdr:sp macro="" textlink="">
      <xdr:nvSpPr>
        <xdr:cNvPr id="2" name="1 CuadroTexto"/>
        <xdr:cNvSpPr txBox="1"/>
      </xdr:nvSpPr>
      <xdr:spPr>
        <a:xfrm>
          <a:off x="1485900" y="14173200"/>
          <a:ext cx="2581276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733425</xdr:colOff>
      <xdr:row>89</xdr:row>
      <xdr:rowOff>66676</xdr:rowOff>
    </xdr:from>
    <xdr:to>
      <xdr:col>6</xdr:col>
      <xdr:colOff>714375</xdr:colOff>
      <xdr:row>94</xdr:row>
      <xdr:rowOff>142876</xdr:rowOff>
    </xdr:to>
    <xdr:sp macro="" textlink="">
      <xdr:nvSpPr>
        <xdr:cNvPr id="3" name="2 CuadroTexto"/>
        <xdr:cNvSpPr txBox="1"/>
      </xdr:nvSpPr>
      <xdr:spPr>
        <a:xfrm>
          <a:off x="6381750" y="14192251"/>
          <a:ext cx="260032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51</xdr:row>
      <xdr:rowOff>9525</xdr:rowOff>
    </xdr:from>
    <xdr:to>
      <xdr:col>0</xdr:col>
      <xdr:colOff>3381376</xdr:colOff>
      <xdr:row>57</xdr:row>
      <xdr:rowOff>123825</xdr:rowOff>
    </xdr:to>
    <xdr:sp macro="" textlink="">
      <xdr:nvSpPr>
        <xdr:cNvPr id="2" name="1 CuadroTexto"/>
        <xdr:cNvSpPr txBox="1"/>
      </xdr:nvSpPr>
      <xdr:spPr>
        <a:xfrm>
          <a:off x="600075" y="82867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657225</xdr:colOff>
      <xdr:row>51</xdr:row>
      <xdr:rowOff>28575</xdr:rowOff>
    </xdr:from>
    <xdr:to>
      <xdr:col>5</xdr:col>
      <xdr:colOff>609600</xdr:colOff>
      <xdr:row>57</xdr:row>
      <xdr:rowOff>76200</xdr:rowOff>
    </xdr:to>
    <xdr:sp macro="" textlink="">
      <xdr:nvSpPr>
        <xdr:cNvPr id="3" name="2 CuadroTexto"/>
        <xdr:cNvSpPr txBox="1"/>
      </xdr:nvSpPr>
      <xdr:spPr>
        <a:xfrm>
          <a:off x="5438775" y="8305800"/>
          <a:ext cx="25527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_2019_AVANCE_2DO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PDA_ESPECIFICA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D10">
            <v>5467608.29</v>
          </cell>
          <cell r="E10">
            <v>0</v>
          </cell>
          <cell r="G10">
            <v>2534298.34</v>
          </cell>
          <cell r="H10">
            <v>2534298.34</v>
          </cell>
        </row>
        <row r="11">
          <cell r="D11">
            <v>290238.48</v>
          </cell>
          <cell r="E11"/>
          <cell r="G11"/>
          <cell r="H11"/>
        </row>
        <row r="12">
          <cell r="D12">
            <v>8230492.5599999996</v>
          </cell>
          <cell r="E12">
            <v>0</v>
          </cell>
          <cell r="G12">
            <v>2941386.83</v>
          </cell>
          <cell r="H12">
            <v>2941386.83</v>
          </cell>
        </row>
        <row r="13">
          <cell r="D13">
            <v>1609390.79</v>
          </cell>
          <cell r="E13">
            <v>0</v>
          </cell>
          <cell r="G13">
            <v>774687.5</v>
          </cell>
          <cell r="H13">
            <v>418415.37</v>
          </cell>
        </row>
        <row r="14">
          <cell r="D14">
            <v>3059390.73</v>
          </cell>
          <cell r="E14">
            <v>0</v>
          </cell>
          <cell r="G14">
            <v>1235193.95</v>
          </cell>
          <cell r="H14">
            <v>1235193.95</v>
          </cell>
        </row>
        <row r="15">
          <cell r="D15">
            <v>376882.09</v>
          </cell>
          <cell r="E15"/>
          <cell r="G15"/>
          <cell r="H15"/>
        </row>
        <row r="16">
          <cell r="D16">
            <v>17884616.780000001</v>
          </cell>
          <cell r="E16">
            <v>0</v>
          </cell>
          <cell r="G16">
            <v>4253797.45</v>
          </cell>
          <cell r="H16">
            <v>4253797.45</v>
          </cell>
        </row>
        <row r="18">
          <cell r="D18">
            <v>73021.439999999988</v>
          </cell>
          <cell r="E18">
            <v>0</v>
          </cell>
          <cell r="G18">
            <v>19145.36</v>
          </cell>
          <cell r="H18">
            <v>19145.36</v>
          </cell>
        </row>
        <row r="19">
          <cell r="D19">
            <v>188406.59999999998</v>
          </cell>
          <cell r="E19">
            <v>0</v>
          </cell>
          <cell r="G19">
            <v>6107.63</v>
          </cell>
          <cell r="H19">
            <v>2765.69</v>
          </cell>
        </row>
        <row r="20">
          <cell r="D20"/>
          <cell r="E20"/>
          <cell r="G20"/>
          <cell r="H20"/>
        </row>
        <row r="21">
          <cell r="D21">
            <v>8599.92</v>
          </cell>
          <cell r="E21">
            <v>0</v>
          </cell>
          <cell r="G21">
            <v>0</v>
          </cell>
          <cell r="H21">
            <v>0</v>
          </cell>
        </row>
        <row r="22">
          <cell r="D22"/>
          <cell r="E22">
            <v>0</v>
          </cell>
          <cell r="G22">
            <v>0</v>
          </cell>
          <cell r="H22">
            <v>0</v>
          </cell>
        </row>
        <row r="23">
          <cell r="D23">
            <v>76100.52</v>
          </cell>
          <cell r="E23">
            <v>0</v>
          </cell>
          <cell r="G23">
            <v>0</v>
          </cell>
          <cell r="H23">
            <v>0</v>
          </cell>
        </row>
        <row r="24">
          <cell r="D24"/>
          <cell r="E24"/>
          <cell r="G24"/>
          <cell r="H24"/>
        </row>
        <row r="25">
          <cell r="D25"/>
          <cell r="E25"/>
          <cell r="G25"/>
          <cell r="H25"/>
        </row>
        <row r="26">
          <cell r="D26">
            <v>7976.43</v>
          </cell>
          <cell r="E26">
            <v>0</v>
          </cell>
          <cell r="G26">
            <v>0</v>
          </cell>
          <cell r="H26">
            <v>0</v>
          </cell>
        </row>
        <row r="28">
          <cell r="D28">
            <v>575662.32000000007</v>
          </cell>
          <cell r="E28">
            <v>0</v>
          </cell>
          <cell r="G28">
            <v>39689</v>
          </cell>
          <cell r="H28">
            <v>39689</v>
          </cell>
        </row>
        <row r="29">
          <cell r="D29">
            <v>2472820.08</v>
          </cell>
          <cell r="E29">
            <v>0</v>
          </cell>
          <cell r="G29">
            <v>547163.62</v>
          </cell>
          <cell r="H29">
            <v>547163.62</v>
          </cell>
        </row>
        <row r="30">
          <cell r="D30">
            <v>931074.48</v>
          </cell>
          <cell r="E30">
            <v>0</v>
          </cell>
          <cell r="G30">
            <v>18860</v>
          </cell>
          <cell r="H30">
            <v>18860</v>
          </cell>
        </row>
        <row r="31">
          <cell r="D31">
            <v>983052</v>
          </cell>
          <cell r="E31">
            <v>0</v>
          </cell>
          <cell r="G31">
            <v>387243.31</v>
          </cell>
          <cell r="H31">
            <v>387243.31</v>
          </cell>
        </row>
        <row r="32">
          <cell r="D32">
            <v>183213.24000000002</v>
          </cell>
          <cell r="E32">
            <v>0</v>
          </cell>
          <cell r="G32">
            <v>331.76</v>
          </cell>
          <cell r="H32">
            <v>331.76</v>
          </cell>
        </row>
        <row r="33">
          <cell r="D33"/>
          <cell r="E33"/>
          <cell r="G33"/>
          <cell r="H33"/>
        </row>
        <row r="34">
          <cell r="D34">
            <v>351109.44</v>
          </cell>
          <cell r="E34">
            <v>0</v>
          </cell>
          <cell r="G34">
            <v>64928.479999999996</v>
          </cell>
          <cell r="H34">
            <v>64928.479999999996</v>
          </cell>
        </row>
        <row r="35">
          <cell r="D35">
            <v>35155.68</v>
          </cell>
          <cell r="E35">
            <v>0</v>
          </cell>
          <cell r="G35">
            <v>0</v>
          </cell>
          <cell r="H35">
            <v>0</v>
          </cell>
        </row>
        <row r="36">
          <cell r="D36"/>
          <cell r="E36"/>
          <cell r="G36"/>
          <cell r="H36"/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workbookViewId="0">
      <selection activeCell="B18" sqref="B18"/>
    </sheetView>
  </sheetViews>
  <sheetFormatPr baseColWidth="10" defaultRowHeight="12" x14ac:dyDescent="0.2"/>
  <cols>
    <col min="1" max="1" width="11.42578125" style="4"/>
    <col min="2" max="2" width="75.5703125" style="4" customWidth="1"/>
    <col min="3" max="3" width="15" style="4" customWidth="1"/>
    <col min="4" max="5" width="13.28515625" style="4" bestFit="1" customWidth="1"/>
    <col min="6" max="16384" width="11.42578125" style="4"/>
  </cols>
  <sheetData>
    <row r="1" spans="1:5" x14ac:dyDescent="0.2">
      <c r="A1" s="1"/>
      <c r="B1" s="1"/>
    </row>
    <row r="2" spans="1:5" x14ac:dyDescent="0.2">
      <c r="A2" s="110" t="s">
        <v>259</v>
      </c>
      <c r="B2" s="111"/>
      <c r="C2" s="111"/>
      <c r="D2" s="111"/>
      <c r="E2" s="111"/>
    </row>
    <row r="3" spans="1:5" x14ac:dyDescent="0.2">
      <c r="A3" s="110" t="s">
        <v>0</v>
      </c>
      <c r="B3" s="111"/>
      <c r="C3" s="111"/>
      <c r="D3" s="111"/>
      <c r="E3" s="111"/>
    </row>
    <row r="4" spans="1:5" x14ac:dyDescent="0.2">
      <c r="A4" s="110" t="s">
        <v>264</v>
      </c>
      <c r="B4" s="111"/>
      <c r="C4" s="111"/>
      <c r="D4" s="111"/>
      <c r="E4" s="111"/>
    </row>
    <row r="5" spans="1:5" x14ac:dyDescent="0.2">
      <c r="A5" s="110" t="s">
        <v>1</v>
      </c>
      <c r="B5" s="111"/>
      <c r="C5" s="111"/>
      <c r="D5" s="111"/>
      <c r="E5" s="111"/>
    </row>
    <row r="6" spans="1:5" ht="12.75" thickBot="1" x14ac:dyDescent="0.25">
      <c r="A6" s="5"/>
    </row>
    <row r="7" spans="1:5" x14ac:dyDescent="0.2">
      <c r="A7" s="98" t="s">
        <v>2</v>
      </c>
      <c r="B7" s="99"/>
      <c r="C7" s="6" t="s">
        <v>3</v>
      </c>
      <c r="D7" s="102" t="s">
        <v>5</v>
      </c>
      <c r="E7" s="6" t="s">
        <v>6</v>
      </c>
    </row>
    <row r="8" spans="1:5" ht="12.75" thickBot="1" x14ac:dyDescent="0.25">
      <c r="A8" s="100"/>
      <c r="B8" s="101"/>
      <c r="C8" s="7" t="s">
        <v>4</v>
      </c>
      <c r="D8" s="103"/>
      <c r="E8" s="7" t="s">
        <v>7</v>
      </c>
    </row>
    <row r="9" spans="1:5" x14ac:dyDescent="0.2">
      <c r="A9" s="8"/>
      <c r="B9" s="9"/>
      <c r="C9" s="9"/>
      <c r="D9" s="9"/>
      <c r="E9" s="9"/>
    </row>
    <row r="10" spans="1:5" x14ac:dyDescent="0.2">
      <c r="A10" s="8"/>
      <c r="B10" s="10" t="s">
        <v>8</v>
      </c>
      <c r="C10" s="27">
        <f>C11+C12+C13</f>
        <v>45470400</v>
      </c>
      <c r="D10" s="27">
        <f t="shared" ref="D10:E10" si="0">D11+D12+D13</f>
        <v>28687626.23</v>
      </c>
      <c r="E10" s="27">
        <f t="shared" si="0"/>
        <v>28687626.23</v>
      </c>
    </row>
    <row r="11" spans="1:5" x14ac:dyDescent="0.2">
      <c r="A11" s="8"/>
      <c r="B11" s="11" t="s">
        <v>9</v>
      </c>
      <c r="C11" s="27">
        <f>SUM(FORMATO_5!D43)</f>
        <v>45470400</v>
      </c>
      <c r="D11" s="27">
        <f>SUM(FORMATO_5!G43)</f>
        <v>28687626.23</v>
      </c>
      <c r="E11" s="27">
        <f>SUM(FORMATO_5!H43)</f>
        <v>28687626.23</v>
      </c>
    </row>
    <row r="12" spans="1:5" x14ac:dyDescent="0.2">
      <c r="A12" s="8"/>
      <c r="B12" s="11" t="s">
        <v>10</v>
      </c>
      <c r="C12" s="27"/>
      <c r="D12" s="27"/>
      <c r="E12" s="27"/>
    </row>
    <row r="13" spans="1:5" x14ac:dyDescent="0.2">
      <c r="A13" s="8"/>
      <c r="B13" s="11" t="s">
        <v>11</v>
      </c>
      <c r="C13" s="27"/>
      <c r="D13" s="27"/>
      <c r="E13" s="27"/>
    </row>
    <row r="14" spans="1:5" x14ac:dyDescent="0.2">
      <c r="A14" s="8"/>
      <c r="B14" s="9"/>
      <c r="C14" s="27"/>
      <c r="D14" s="27"/>
      <c r="E14" s="27"/>
    </row>
    <row r="15" spans="1:5" ht="13.5" x14ac:dyDescent="0.2">
      <c r="A15" s="12"/>
      <c r="B15" s="10" t="s">
        <v>190</v>
      </c>
      <c r="C15" s="27">
        <f>C16+C17</f>
        <v>42804811.869999997</v>
      </c>
      <c r="D15" s="27">
        <f t="shared" ref="D15:E15" si="1">D16+D17</f>
        <v>12822833.23</v>
      </c>
      <c r="E15" s="27">
        <f t="shared" si="1"/>
        <v>12463219.160000002</v>
      </c>
    </row>
    <row r="16" spans="1:5" x14ac:dyDescent="0.2">
      <c r="A16" s="8"/>
      <c r="B16" s="11" t="s">
        <v>12</v>
      </c>
      <c r="C16" s="27">
        <f>SUM(FORMATO_6a_GOG!C9)</f>
        <v>42804811.869999997</v>
      </c>
      <c r="D16" s="27">
        <f>SUM(FORMATO_6a_GOG!F9)</f>
        <v>12822833.23</v>
      </c>
      <c r="E16" s="27">
        <f>SUM(FORMATO_6a_GOG!G9)</f>
        <v>12463219.160000002</v>
      </c>
    </row>
    <row r="17" spans="1:5" x14ac:dyDescent="0.2">
      <c r="A17" s="8"/>
      <c r="B17" s="11" t="s">
        <v>13</v>
      </c>
      <c r="C17" s="27"/>
      <c r="D17" s="27"/>
      <c r="E17" s="27"/>
    </row>
    <row r="18" spans="1:5" x14ac:dyDescent="0.2">
      <c r="A18" s="8"/>
      <c r="B18" s="9"/>
      <c r="C18" s="27"/>
      <c r="D18" s="27"/>
      <c r="E18" s="27"/>
    </row>
    <row r="19" spans="1:5" x14ac:dyDescent="0.2">
      <c r="A19" s="8"/>
      <c r="B19" s="10" t="s">
        <v>14</v>
      </c>
      <c r="C19" s="28">
        <f>C20+C21</f>
        <v>0</v>
      </c>
      <c r="D19" s="28">
        <f t="shared" ref="D19:E19" si="2">D20+D21</f>
        <v>0</v>
      </c>
      <c r="E19" s="28">
        <f t="shared" si="2"/>
        <v>0</v>
      </c>
    </row>
    <row r="20" spans="1:5" x14ac:dyDescent="0.2">
      <c r="A20" s="8"/>
      <c r="B20" s="11" t="s">
        <v>15</v>
      </c>
      <c r="C20" s="28"/>
      <c r="D20" s="27"/>
      <c r="E20" s="27"/>
    </row>
    <row r="21" spans="1:5" x14ac:dyDescent="0.2">
      <c r="A21" s="8"/>
      <c r="B21" s="11" t="s">
        <v>16</v>
      </c>
      <c r="C21" s="28"/>
      <c r="D21" s="27"/>
      <c r="E21" s="27"/>
    </row>
    <row r="22" spans="1:5" x14ac:dyDescent="0.2">
      <c r="A22" s="8"/>
      <c r="B22" s="9"/>
      <c r="C22" s="27"/>
      <c r="D22" s="27"/>
      <c r="E22" s="27"/>
    </row>
    <row r="23" spans="1:5" x14ac:dyDescent="0.2">
      <c r="A23" s="8"/>
      <c r="B23" s="10" t="s">
        <v>17</v>
      </c>
      <c r="C23" s="27">
        <f>C10-C15+C19</f>
        <v>2665588.1300000027</v>
      </c>
      <c r="D23" s="27">
        <f t="shared" ref="D23:E23" si="3">D10-D15+D19</f>
        <v>15864793</v>
      </c>
      <c r="E23" s="27">
        <f t="shared" si="3"/>
        <v>16224407.069999998</v>
      </c>
    </row>
    <row r="24" spans="1:5" x14ac:dyDescent="0.2">
      <c r="A24" s="8"/>
      <c r="B24" s="10" t="s">
        <v>18</v>
      </c>
      <c r="C24" s="27">
        <f>C23-C13</f>
        <v>2665588.1300000027</v>
      </c>
      <c r="D24" s="27">
        <f t="shared" ref="D24:E24" si="4">D23-D13</f>
        <v>15864793</v>
      </c>
      <c r="E24" s="27">
        <f t="shared" si="4"/>
        <v>16224407.069999998</v>
      </c>
    </row>
    <row r="25" spans="1:5" ht="24" x14ac:dyDescent="0.2">
      <c r="A25" s="8"/>
      <c r="B25" s="10" t="s">
        <v>19</v>
      </c>
      <c r="C25" s="27">
        <f>C24-C19</f>
        <v>2665588.1300000027</v>
      </c>
      <c r="D25" s="27">
        <f t="shared" ref="D25:E25" si="5">D24-D19</f>
        <v>15864793</v>
      </c>
      <c r="E25" s="27">
        <f t="shared" si="5"/>
        <v>16224407.069999998</v>
      </c>
    </row>
    <row r="26" spans="1:5" ht="12.75" thickBot="1" x14ac:dyDescent="0.25">
      <c r="A26" s="13"/>
      <c r="B26" s="14"/>
      <c r="C26" s="14"/>
      <c r="D26" s="14"/>
      <c r="E26" s="14"/>
    </row>
    <row r="27" spans="1:5" ht="12.75" thickBot="1" x14ac:dyDescent="0.25">
      <c r="A27" s="5"/>
    </row>
    <row r="28" spans="1:5" ht="12.75" thickBot="1" x14ac:dyDescent="0.25">
      <c r="A28" s="104" t="s">
        <v>20</v>
      </c>
      <c r="B28" s="105"/>
      <c r="C28" s="15" t="s">
        <v>21</v>
      </c>
      <c r="D28" s="15" t="s">
        <v>5</v>
      </c>
      <c r="E28" s="15" t="s">
        <v>22</v>
      </c>
    </row>
    <row r="29" spans="1:5" x14ac:dyDescent="0.2">
      <c r="A29" s="8"/>
      <c r="B29" s="9"/>
      <c r="C29" s="9"/>
      <c r="D29" s="9"/>
      <c r="E29" s="9"/>
    </row>
    <row r="30" spans="1:5" x14ac:dyDescent="0.2">
      <c r="A30" s="12"/>
      <c r="B30" s="10" t="s">
        <v>23</v>
      </c>
      <c r="C30" s="9"/>
      <c r="D30" s="9"/>
      <c r="E30" s="9"/>
    </row>
    <row r="31" spans="1:5" x14ac:dyDescent="0.2">
      <c r="A31" s="8"/>
      <c r="B31" s="16" t="s">
        <v>24</v>
      </c>
      <c r="C31" s="9"/>
      <c r="D31" s="9"/>
      <c r="E31" s="9"/>
    </row>
    <row r="32" spans="1:5" x14ac:dyDescent="0.2">
      <c r="A32" s="8"/>
      <c r="B32" s="16" t="s">
        <v>25</v>
      </c>
      <c r="C32" s="9"/>
      <c r="D32" s="9"/>
      <c r="E32" s="9"/>
    </row>
    <row r="33" spans="1:5" x14ac:dyDescent="0.2">
      <c r="A33" s="8"/>
      <c r="B33" s="9"/>
      <c r="C33" s="9"/>
      <c r="D33" s="9"/>
      <c r="E33" s="9"/>
    </row>
    <row r="34" spans="1:5" x14ac:dyDescent="0.2">
      <c r="A34" s="12"/>
      <c r="B34" s="10" t="s">
        <v>26</v>
      </c>
      <c r="C34" s="10"/>
      <c r="D34" s="10"/>
      <c r="E34" s="10"/>
    </row>
    <row r="35" spans="1:5" ht="12.75" thickBot="1" x14ac:dyDescent="0.25">
      <c r="A35" s="13"/>
      <c r="B35" s="14"/>
      <c r="C35" s="14"/>
      <c r="D35" s="14"/>
      <c r="E35" s="14"/>
    </row>
    <row r="36" spans="1:5" ht="12.75" thickBot="1" x14ac:dyDescent="0.25">
      <c r="A36" s="5"/>
    </row>
    <row r="37" spans="1:5" x14ac:dyDescent="0.2">
      <c r="A37" s="98" t="s">
        <v>20</v>
      </c>
      <c r="B37" s="99"/>
      <c r="C37" s="106" t="s">
        <v>27</v>
      </c>
      <c r="D37" s="106" t="s">
        <v>5</v>
      </c>
      <c r="E37" s="17" t="s">
        <v>6</v>
      </c>
    </row>
    <row r="38" spans="1:5" ht="12.75" thickBot="1" x14ac:dyDescent="0.25">
      <c r="A38" s="100"/>
      <c r="B38" s="101"/>
      <c r="C38" s="107"/>
      <c r="D38" s="107"/>
      <c r="E38" s="18" t="s">
        <v>22</v>
      </c>
    </row>
    <row r="39" spans="1:5" x14ac:dyDescent="0.2">
      <c r="A39" s="19"/>
      <c r="B39" s="20"/>
      <c r="C39" s="20"/>
      <c r="D39" s="20"/>
      <c r="E39" s="20"/>
    </row>
    <row r="40" spans="1:5" x14ac:dyDescent="0.2">
      <c r="A40" s="21"/>
      <c r="B40" s="22" t="s">
        <v>28</v>
      </c>
      <c r="C40" s="20"/>
      <c r="D40" s="20"/>
      <c r="E40" s="20"/>
    </row>
    <row r="41" spans="1:5" x14ac:dyDescent="0.2">
      <c r="A41" s="19"/>
      <c r="B41" s="23" t="s">
        <v>29</v>
      </c>
      <c r="C41" s="20"/>
      <c r="D41" s="20"/>
      <c r="E41" s="20"/>
    </row>
    <row r="42" spans="1:5" x14ac:dyDescent="0.2">
      <c r="A42" s="19"/>
      <c r="B42" s="23" t="s">
        <v>30</v>
      </c>
      <c r="C42" s="20"/>
      <c r="D42" s="20"/>
      <c r="E42" s="20"/>
    </row>
    <row r="43" spans="1:5" x14ac:dyDescent="0.2">
      <c r="A43" s="21"/>
      <c r="B43" s="22" t="s">
        <v>31</v>
      </c>
      <c r="C43" s="20"/>
      <c r="D43" s="20"/>
      <c r="E43" s="20"/>
    </row>
    <row r="44" spans="1:5" x14ac:dyDescent="0.2">
      <c r="A44" s="19"/>
      <c r="B44" s="23" t="s">
        <v>32</v>
      </c>
      <c r="C44" s="20"/>
      <c r="D44" s="20"/>
      <c r="E44" s="20"/>
    </row>
    <row r="45" spans="1:5" x14ac:dyDescent="0.2">
      <c r="A45" s="19"/>
      <c r="B45" s="23" t="s">
        <v>33</v>
      </c>
      <c r="C45" s="20"/>
      <c r="D45" s="20"/>
      <c r="E45" s="20"/>
    </row>
    <row r="46" spans="1:5" x14ac:dyDescent="0.2">
      <c r="A46" s="19"/>
      <c r="B46" s="20"/>
      <c r="C46" s="20"/>
      <c r="D46" s="20"/>
      <c r="E46" s="20"/>
    </row>
    <row r="47" spans="1:5" x14ac:dyDescent="0.2">
      <c r="A47" s="114"/>
      <c r="B47" s="116" t="s">
        <v>34</v>
      </c>
      <c r="C47" s="108"/>
      <c r="D47" s="108"/>
      <c r="E47" s="108"/>
    </row>
    <row r="48" spans="1:5" ht="12.75" thickBot="1" x14ac:dyDescent="0.25">
      <c r="A48" s="115"/>
      <c r="B48" s="117"/>
      <c r="C48" s="109"/>
      <c r="D48" s="109"/>
      <c r="E48" s="109"/>
    </row>
    <row r="49" spans="1:5" ht="12.75" thickBot="1" x14ac:dyDescent="0.25">
      <c r="A49" s="5"/>
    </row>
    <row r="50" spans="1:5" x14ac:dyDescent="0.2">
      <c r="A50" s="98" t="s">
        <v>20</v>
      </c>
      <c r="B50" s="99"/>
      <c r="C50" s="17" t="s">
        <v>3</v>
      </c>
      <c r="D50" s="106" t="s">
        <v>5</v>
      </c>
      <c r="E50" s="17" t="s">
        <v>6</v>
      </c>
    </row>
    <row r="51" spans="1:5" ht="12.75" thickBot="1" x14ac:dyDescent="0.25">
      <c r="A51" s="100"/>
      <c r="B51" s="101"/>
      <c r="C51" s="18" t="s">
        <v>21</v>
      </c>
      <c r="D51" s="107"/>
      <c r="E51" s="18" t="s">
        <v>22</v>
      </c>
    </row>
    <row r="52" spans="1:5" x14ac:dyDescent="0.2">
      <c r="A52" s="112"/>
      <c r="B52" s="113"/>
      <c r="C52" s="20"/>
      <c r="D52" s="20"/>
      <c r="E52" s="20"/>
    </row>
    <row r="53" spans="1:5" x14ac:dyDescent="0.2">
      <c r="A53" s="19"/>
      <c r="B53" s="20" t="s">
        <v>35</v>
      </c>
      <c r="C53" s="29">
        <f>C11</f>
        <v>45470400</v>
      </c>
      <c r="D53" s="29">
        <f t="shared" ref="D53:E53" si="6">D11</f>
        <v>28687626.23</v>
      </c>
      <c r="E53" s="29">
        <f t="shared" si="6"/>
        <v>28687626.23</v>
      </c>
    </row>
    <row r="54" spans="1:5" x14ac:dyDescent="0.2">
      <c r="A54" s="19"/>
      <c r="B54" s="20" t="s">
        <v>36</v>
      </c>
      <c r="C54" s="20">
        <f>C41-C44</f>
        <v>0</v>
      </c>
      <c r="D54" s="20">
        <f t="shared" ref="D54:E54" si="7">D41-D44</f>
        <v>0</v>
      </c>
      <c r="E54" s="20">
        <f t="shared" si="7"/>
        <v>0</v>
      </c>
    </row>
    <row r="55" spans="1:5" x14ac:dyDescent="0.2">
      <c r="A55" s="19"/>
      <c r="B55" s="23" t="s">
        <v>29</v>
      </c>
      <c r="C55" s="20">
        <f>C41</f>
        <v>0</v>
      </c>
      <c r="D55" s="20">
        <f t="shared" ref="D55:E55" si="8">D41</f>
        <v>0</v>
      </c>
      <c r="E55" s="20">
        <f t="shared" si="8"/>
        <v>0</v>
      </c>
    </row>
    <row r="56" spans="1:5" x14ac:dyDescent="0.2">
      <c r="A56" s="19"/>
      <c r="B56" s="23" t="s">
        <v>32</v>
      </c>
      <c r="C56" s="20">
        <f>C44</f>
        <v>0</v>
      </c>
      <c r="D56" s="20">
        <f t="shared" ref="D56:E56" si="9">D44</f>
        <v>0</v>
      </c>
      <c r="E56" s="20">
        <f t="shared" si="9"/>
        <v>0</v>
      </c>
    </row>
    <row r="57" spans="1:5" x14ac:dyDescent="0.2">
      <c r="A57" s="19"/>
      <c r="B57" s="20"/>
      <c r="C57" s="20"/>
      <c r="D57" s="20"/>
      <c r="E57" s="20"/>
    </row>
    <row r="58" spans="1:5" x14ac:dyDescent="0.2">
      <c r="A58" s="19"/>
      <c r="B58" s="20" t="s">
        <v>12</v>
      </c>
      <c r="C58" s="29">
        <f>SUM(C16)</f>
        <v>42804811.869999997</v>
      </c>
      <c r="D58" s="29">
        <f t="shared" ref="D58:E58" si="10">SUM(D16)</f>
        <v>12822833.23</v>
      </c>
      <c r="E58" s="29">
        <f t="shared" si="10"/>
        <v>12463219.160000002</v>
      </c>
    </row>
    <row r="59" spans="1:5" x14ac:dyDescent="0.2">
      <c r="A59" s="19"/>
      <c r="B59" s="20"/>
      <c r="C59" s="20"/>
      <c r="D59" s="20"/>
      <c r="E59" s="20"/>
    </row>
    <row r="60" spans="1:5" x14ac:dyDescent="0.2">
      <c r="A60" s="19"/>
      <c r="B60" s="20" t="s">
        <v>15</v>
      </c>
      <c r="C60" s="30">
        <f>SUM(C20)</f>
        <v>0</v>
      </c>
      <c r="D60" s="30">
        <f t="shared" ref="D60:E60" si="11">SUM(D20)</f>
        <v>0</v>
      </c>
      <c r="E60" s="30">
        <f t="shared" si="11"/>
        <v>0</v>
      </c>
    </row>
    <row r="61" spans="1:5" x14ac:dyDescent="0.2">
      <c r="A61" s="19"/>
      <c r="B61" s="20"/>
      <c r="C61" s="20"/>
      <c r="D61" s="20"/>
      <c r="E61" s="20"/>
    </row>
    <row r="62" spans="1:5" x14ac:dyDescent="0.2">
      <c r="A62" s="21"/>
      <c r="B62" s="22" t="s">
        <v>37</v>
      </c>
      <c r="C62" s="31">
        <f>C53+C54-C58+C60</f>
        <v>2665588.1300000027</v>
      </c>
      <c r="D62" s="31">
        <f t="shared" ref="D62:E62" si="12">D53+D54-D58+D60</f>
        <v>15864793</v>
      </c>
      <c r="E62" s="31">
        <f t="shared" si="12"/>
        <v>16224407.069999998</v>
      </c>
    </row>
    <row r="63" spans="1:5" x14ac:dyDescent="0.2">
      <c r="A63" s="21"/>
      <c r="B63" s="22" t="s">
        <v>38</v>
      </c>
      <c r="C63" s="31">
        <f>C62-C54</f>
        <v>2665588.1300000027</v>
      </c>
      <c r="D63" s="31">
        <f t="shared" ref="D63:E63" si="13">D62-D54</f>
        <v>15864793</v>
      </c>
      <c r="E63" s="31">
        <f t="shared" si="13"/>
        <v>16224407.069999998</v>
      </c>
    </row>
    <row r="64" spans="1:5" ht="12.75" thickBot="1" x14ac:dyDescent="0.25">
      <c r="A64" s="25"/>
      <c r="B64" s="26"/>
      <c r="C64" s="26"/>
      <c r="D64" s="26"/>
      <c r="E64" s="26"/>
    </row>
    <row r="65" spans="1:5" ht="12.75" thickBot="1" x14ac:dyDescent="0.25">
      <c r="A65" s="5"/>
    </row>
    <row r="66" spans="1:5" x14ac:dyDescent="0.2">
      <c r="A66" s="98" t="s">
        <v>20</v>
      </c>
      <c r="B66" s="99"/>
      <c r="C66" s="106" t="s">
        <v>27</v>
      </c>
      <c r="D66" s="106" t="s">
        <v>5</v>
      </c>
      <c r="E66" s="17" t="s">
        <v>6</v>
      </c>
    </row>
    <row r="67" spans="1:5" ht="12.75" thickBot="1" x14ac:dyDescent="0.25">
      <c r="A67" s="100"/>
      <c r="B67" s="101"/>
      <c r="C67" s="107"/>
      <c r="D67" s="107"/>
      <c r="E67" s="18" t="s">
        <v>22</v>
      </c>
    </row>
    <row r="68" spans="1:5" x14ac:dyDescent="0.2">
      <c r="A68" s="112"/>
      <c r="B68" s="113"/>
      <c r="C68" s="20"/>
      <c r="D68" s="20"/>
      <c r="E68" s="20"/>
    </row>
    <row r="69" spans="1:5" x14ac:dyDescent="0.2">
      <c r="A69" s="19"/>
      <c r="B69" s="20" t="s">
        <v>10</v>
      </c>
      <c r="C69" s="20"/>
      <c r="D69" s="20"/>
      <c r="E69" s="20"/>
    </row>
    <row r="70" spans="1:5" x14ac:dyDescent="0.2">
      <c r="A70" s="19"/>
      <c r="B70" s="20" t="s">
        <v>39</v>
      </c>
      <c r="C70" s="20"/>
      <c r="D70" s="20"/>
      <c r="E70" s="20"/>
    </row>
    <row r="71" spans="1:5" x14ac:dyDescent="0.2">
      <c r="A71" s="19"/>
      <c r="B71" s="23" t="s">
        <v>30</v>
      </c>
      <c r="C71" s="20"/>
      <c r="D71" s="20"/>
      <c r="E71" s="20"/>
    </row>
    <row r="72" spans="1:5" x14ac:dyDescent="0.2">
      <c r="A72" s="19"/>
      <c r="B72" s="23" t="s">
        <v>33</v>
      </c>
      <c r="C72" s="20"/>
      <c r="D72" s="20"/>
      <c r="E72" s="20"/>
    </row>
    <row r="73" spans="1:5" x14ac:dyDescent="0.2">
      <c r="A73" s="19"/>
      <c r="B73" s="20"/>
      <c r="C73" s="20"/>
      <c r="D73" s="20"/>
      <c r="E73" s="20"/>
    </row>
    <row r="74" spans="1:5" x14ac:dyDescent="0.2">
      <c r="A74" s="19"/>
      <c r="B74" s="20" t="s">
        <v>40</v>
      </c>
      <c r="C74" s="20"/>
      <c r="D74" s="20"/>
      <c r="E74" s="20"/>
    </row>
    <row r="75" spans="1:5" x14ac:dyDescent="0.2">
      <c r="A75" s="19"/>
      <c r="B75" s="20"/>
      <c r="C75" s="20"/>
      <c r="D75" s="20"/>
      <c r="E75" s="20"/>
    </row>
    <row r="76" spans="1:5" x14ac:dyDescent="0.2">
      <c r="A76" s="19"/>
      <c r="B76" s="20" t="s">
        <v>16</v>
      </c>
      <c r="C76" s="24"/>
      <c r="D76" s="20"/>
      <c r="E76" s="20"/>
    </row>
    <row r="77" spans="1:5" x14ac:dyDescent="0.2">
      <c r="A77" s="19"/>
      <c r="B77" s="20"/>
      <c r="C77" s="20"/>
      <c r="D77" s="20"/>
      <c r="E77" s="20"/>
    </row>
    <row r="78" spans="1:5" x14ac:dyDescent="0.2">
      <c r="A78" s="21"/>
      <c r="B78" s="22" t="s">
        <v>41</v>
      </c>
      <c r="C78" s="22"/>
      <c r="D78" s="22"/>
      <c r="E78" s="22"/>
    </row>
    <row r="79" spans="1:5" x14ac:dyDescent="0.2">
      <c r="A79" s="114"/>
      <c r="B79" s="116" t="s">
        <v>42</v>
      </c>
      <c r="C79" s="108"/>
      <c r="D79" s="108"/>
      <c r="E79" s="108"/>
    </row>
    <row r="80" spans="1:5" ht="12.75" thickBot="1" x14ac:dyDescent="0.25">
      <c r="A80" s="115"/>
      <c r="B80" s="117"/>
      <c r="C80" s="109"/>
      <c r="D80" s="109"/>
      <c r="E80" s="109"/>
    </row>
    <row r="84" ht="13.5" customHeight="1" x14ac:dyDescent="0.2"/>
  </sheetData>
  <mergeCells count="27">
    <mergeCell ref="E79:E80"/>
    <mergeCell ref="A2:E2"/>
    <mergeCell ref="A3:E3"/>
    <mergeCell ref="A4:E4"/>
    <mergeCell ref="A5:E5"/>
    <mergeCell ref="A52:B52"/>
    <mergeCell ref="A66:B67"/>
    <mergeCell ref="C66:C67"/>
    <mergeCell ref="D66:D67"/>
    <mergeCell ref="A68:B68"/>
    <mergeCell ref="A79:A80"/>
    <mergeCell ref="B79:B80"/>
    <mergeCell ref="C79:C80"/>
    <mergeCell ref="D79:D80"/>
    <mergeCell ref="A47:A48"/>
    <mergeCell ref="B47:B48"/>
    <mergeCell ref="C47:C48"/>
    <mergeCell ref="D47:D48"/>
    <mergeCell ref="E47:E48"/>
    <mergeCell ref="A50:B51"/>
    <mergeCell ref="D50:D51"/>
    <mergeCell ref="A7:B8"/>
    <mergeCell ref="D7:D8"/>
    <mergeCell ref="A28:B28"/>
    <mergeCell ref="A37:B38"/>
    <mergeCell ref="C37:C38"/>
    <mergeCell ref="D37:D38"/>
  </mergeCells>
  <pageMargins left="0.70866141732283472" right="0.70866141732283472" top="0.43" bottom="0.3" header="0.31496062992125984" footer="0.19"/>
  <pageSetup scale="7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workbookViewId="0">
      <selection activeCell="H16" sqref="H16"/>
    </sheetView>
  </sheetViews>
  <sheetFormatPr baseColWidth="10" defaultRowHeight="15" x14ac:dyDescent="0.25"/>
  <cols>
    <col min="1" max="2" width="11.42578125" style="3"/>
    <col min="3" max="3" width="50.42578125" style="3" customWidth="1"/>
    <col min="4" max="4" width="15.28515625" style="3" bestFit="1" customWidth="1"/>
    <col min="5" max="5" width="15.85546875" style="3" customWidth="1"/>
    <col min="6" max="8" width="15.28515625" style="3" bestFit="1" customWidth="1"/>
    <col min="9" max="9" width="15.5703125" style="3" customWidth="1"/>
    <col min="10" max="16384" width="11.42578125" style="3"/>
  </cols>
  <sheetData>
    <row r="1" spans="1:9" x14ac:dyDescent="0.25">
      <c r="A1" s="139" t="s">
        <v>259</v>
      </c>
      <c r="B1" s="140"/>
      <c r="C1" s="140"/>
      <c r="D1" s="140"/>
      <c r="E1" s="140"/>
      <c r="F1" s="140"/>
      <c r="G1" s="140"/>
      <c r="H1" s="140"/>
      <c r="I1" s="141"/>
    </row>
    <row r="2" spans="1:9" x14ac:dyDescent="0.25">
      <c r="A2" s="142" t="s">
        <v>193</v>
      </c>
      <c r="B2" s="143"/>
      <c r="C2" s="143"/>
      <c r="D2" s="143"/>
      <c r="E2" s="143"/>
      <c r="F2" s="143"/>
      <c r="G2" s="143"/>
      <c r="H2" s="143"/>
      <c r="I2" s="144"/>
    </row>
    <row r="3" spans="1:9" x14ac:dyDescent="0.25">
      <c r="A3" s="142" t="s">
        <v>265</v>
      </c>
      <c r="B3" s="143"/>
      <c r="C3" s="143"/>
      <c r="D3" s="143"/>
      <c r="E3" s="143"/>
      <c r="F3" s="143"/>
      <c r="G3" s="143"/>
      <c r="H3" s="143"/>
      <c r="I3" s="144"/>
    </row>
    <row r="4" spans="1:9" ht="15.75" thickBot="1" x14ac:dyDescent="0.3">
      <c r="A4" s="145" t="s">
        <v>1</v>
      </c>
      <c r="B4" s="146"/>
      <c r="C4" s="146"/>
      <c r="D4" s="146"/>
      <c r="E4" s="146"/>
      <c r="F4" s="146"/>
      <c r="G4" s="146"/>
      <c r="H4" s="146"/>
      <c r="I4" s="147"/>
    </row>
    <row r="5" spans="1:9" ht="15.75" thickBot="1" x14ac:dyDescent="0.3">
      <c r="A5" s="139"/>
      <c r="B5" s="140"/>
      <c r="C5" s="141"/>
      <c r="D5" s="148" t="s">
        <v>191</v>
      </c>
      <c r="E5" s="149"/>
      <c r="F5" s="149"/>
      <c r="G5" s="149"/>
      <c r="H5" s="150"/>
      <c r="I5" s="133" t="s">
        <v>194</v>
      </c>
    </row>
    <row r="6" spans="1:9" x14ac:dyDescent="0.25">
      <c r="A6" s="142" t="s">
        <v>20</v>
      </c>
      <c r="B6" s="143"/>
      <c r="C6" s="144"/>
      <c r="D6" s="133" t="s">
        <v>196</v>
      </c>
      <c r="E6" s="131" t="s">
        <v>126</v>
      </c>
      <c r="F6" s="133" t="s">
        <v>127</v>
      </c>
      <c r="G6" s="133" t="s">
        <v>5</v>
      </c>
      <c r="H6" s="133" t="s">
        <v>192</v>
      </c>
      <c r="I6" s="151"/>
    </row>
    <row r="7" spans="1:9" ht="15.75" thickBot="1" x14ac:dyDescent="0.3">
      <c r="A7" s="145" t="s">
        <v>195</v>
      </c>
      <c r="B7" s="146"/>
      <c r="C7" s="147"/>
      <c r="D7" s="134"/>
      <c r="E7" s="132"/>
      <c r="F7" s="134"/>
      <c r="G7" s="134"/>
      <c r="H7" s="134"/>
      <c r="I7" s="134"/>
    </row>
    <row r="8" spans="1:9" x14ac:dyDescent="0.25">
      <c r="A8" s="135"/>
      <c r="B8" s="136"/>
      <c r="C8" s="137"/>
      <c r="D8" s="60"/>
      <c r="E8" s="60"/>
      <c r="F8" s="60"/>
      <c r="G8" s="60"/>
      <c r="H8" s="60"/>
      <c r="I8" s="60"/>
    </row>
    <row r="9" spans="1:9" x14ac:dyDescent="0.25">
      <c r="A9" s="120" t="s">
        <v>197</v>
      </c>
      <c r="B9" s="121"/>
      <c r="C9" s="138"/>
      <c r="D9" s="60"/>
      <c r="E9" s="60"/>
      <c r="F9" s="60"/>
      <c r="G9" s="60"/>
      <c r="H9" s="60"/>
      <c r="I9" s="60"/>
    </row>
    <row r="10" spans="1:9" x14ac:dyDescent="0.25">
      <c r="A10" s="61"/>
      <c r="B10" s="125" t="s">
        <v>198</v>
      </c>
      <c r="C10" s="126"/>
      <c r="D10" s="60"/>
      <c r="E10" s="60"/>
      <c r="F10" s="60"/>
      <c r="G10" s="60"/>
      <c r="H10" s="60"/>
      <c r="I10" s="60"/>
    </row>
    <row r="11" spans="1:9" x14ac:dyDescent="0.25">
      <c r="A11" s="61"/>
      <c r="B11" s="125" t="s">
        <v>199</v>
      </c>
      <c r="C11" s="126"/>
      <c r="D11" s="60"/>
      <c r="E11" s="60"/>
      <c r="F11" s="60"/>
      <c r="G11" s="60"/>
      <c r="H11" s="60"/>
      <c r="I11" s="60"/>
    </row>
    <row r="12" spans="1:9" x14ac:dyDescent="0.25">
      <c r="A12" s="61"/>
      <c r="B12" s="125" t="s">
        <v>200</v>
      </c>
      <c r="C12" s="126"/>
      <c r="D12" s="60"/>
      <c r="E12" s="60"/>
      <c r="F12" s="60"/>
      <c r="G12" s="60"/>
      <c r="H12" s="60"/>
      <c r="I12" s="60"/>
    </row>
    <row r="13" spans="1:9" x14ac:dyDescent="0.25">
      <c r="A13" s="61"/>
      <c r="B13" s="125" t="s">
        <v>201</v>
      </c>
      <c r="C13" s="126"/>
      <c r="D13" s="82">
        <v>2635000</v>
      </c>
      <c r="E13" s="82"/>
      <c r="F13" s="82">
        <f>D13+E13</f>
        <v>2635000</v>
      </c>
      <c r="G13" s="82">
        <v>0</v>
      </c>
      <c r="H13" s="82">
        <v>0</v>
      </c>
      <c r="I13" s="82">
        <f>H13-D13</f>
        <v>-2635000</v>
      </c>
    </row>
    <row r="14" spans="1:9" x14ac:dyDescent="0.25">
      <c r="A14" s="61"/>
      <c r="B14" s="125" t="s">
        <v>202</v>
      </c>
      <c r="C14" s="126"/>
      <c r="D14" s="82"/>
      <c r="E14" s="82"/>
      <c r="F14" s="82"/>
      <c r="G14" s="82"/>
      <c r="H14" s="82"/>
      <c r="I14" s="82">
        <f>H14-D14</f>
        <v>0</v>
      </c>
    </row>
    <row r="15" spans="1:9" x14ac:dyDescent="0.25">
      <c r="A15" s="61"/>
      <c r="B15" s="125" t="s">
        <v>203</v>
      </c>
      <c r="C15" s="126"/>
      <c r="D15" s="82">
        <v>10579400</v>
      </c>
      <c r="E15" s="82"/>
      <c r="F15" s="82">
        <f>D15+E15</f>
        <v>10579400</v>
      </c>
      <c r="G15" s="82">
        <v>6754809.21</v>
      </c>
      <c r="H15" s="82">
        <v>6754809.21</v>
      </c>
      <c r="I15" s="82">
        <f>H15-D15</f>
        <v>-3824590.79</v>
      </c>
    </row>
    <row r="16" spans="1:9" x14ac:dyDescent="0.25">
      <c r="A16" s="61"/>
      <c r="B16" s="125" t="s">
        <v>204</v>
      </c>
      <c r="C16" s="126"/>
      <c r="D16" s="82">
        <v>32256000</v>
      </c>
      <c r="E16" s="83"/>
      <c r="F16" s="82">
        <f>D16+E16</f>
        <v>32256000</v>
      </c>
      <c r="G16" s="82">
        <v>21932817.02</v>
      </c>
      <c r="H16" s="82">
        <v>21932817.02</v>
      </c>
      <c r="I16" s="82">
        <f>H16-D16</f>
        <v>-10323182.98</v>
      </c>
    </row>
    <row r="17" spans="1:9" x14ac:dyDescent="0.25">
      <c r="A17" s="130"/>
      <c r="B17" s="125" t="s">
        <v>205</v>
      </c>
      <c r="C17" s="126"/>
      <c r="D17" s="129">
        <f>SUM(D19:D29)</f>
        <v>0</v>
      </c>
      <c r="E17" s="129">
        <f t="shared" ref="E17:I17" si="0">SUM(E19:E29)</f>
        <v>0</v>
      </c>
      <c r="F17" s="129">
        <f t="shared" si="0"/>
        <v>0</v>
      </c>
      <c r="G17" s="129">
        <f t="shared" si="0"/>
        <v>0</v>
      </c>
      <c r="H17" s="129">
        <f t="shared" si="0"/>
        <v>0</v>
      </c>
      <c r="I17" s="129">
        <f t="shared" si="0"/>
        <v>0</v>
      </c>
    </row>
    <row r="18" spans="1:9" x14ac:dyDescent="0.25">
      <c r="A18" s="130"/>
      <c r="B18" s="125" t="s">
        <v>206</v>
      </c>
      <c r="C18" s="126"/>
      <c r="D18" s="129"/>
      <c r="E18" s="129"/>
      <c r="F18" s="129"/>
      <c r="G18" s="129"/>
      <c r="H18" s="129"/>
      <c r="I18" s="129"/>
    </row>
    <row r="19" spans="1:9" x14ac:dyDescent="0.25">
      <c r="A19" s="61"/>
      <c r="B19" s="62"/>
      <c r="C19" s="63" t="s">
        <v>207</v>
      </c>
      <c r="D19" s="83"/>
      <c r="E19" s="83"/>
      <c r="F19" s="83"/>
      <c r="G19" s="83"/>
      <c r="H19" s="83"/>
      <c r="I19" s="83"/>
    </row>
    <row r="20" spans="1:9" x14ac:dyDescent="0.25">
      <c r="A20" s="61"/>
      <c r="B20" s="62"/>
      <c r="C20" s="63" t="s">
        <v>208</v>
      </c>
      <c r="D20" s="83"/>
      <c r="E20" s="83"/>
      <c r="F20" s="83"/>
      <c r="G20" s="83"/>
      <c r="H20" s="83"/>
      <c r="I20" s="83"/>
    </row>
    <row r="21" spans="1:9" x14ac:dyDescent="0.25">
      <c r="A21" s="61"/>
      <c r="B21" s="62"/>
      <c r="C21" s="63" t="s">
        <v>209</v>
      </c>
      <c r="D21" s="83"/>
      <c r="E21" s="83"/>
      <c r="F21" s="83"/>
      <c r="G21" s="83"/>
      <c r="H21" s="83"/>
      <c r="I21" s="83"/>
    </row>
    <row r="22" spans="1:9" x14ac:dyDescent="0.25">
      <c r="A22" s="61"/>
      <c r="B22" s="62"/>
      <c r="C22" s="63" t="s">
        <v>210</v>
      </c>
      <c r="D22" s="83"/>
      <c r="E22" s="83"/>
      <c r="F22" s="83"/>
      <c r="G22" s="83"/>
      <c r="H22" s="83"/>
      <c r="I22" s="83"/>
    </row>
    <row r="23" spans="1:9" x14ac:dyDescent="0.25">
      <c r="A23" s="61"/>
      <c r="B23" s="62"/>
      <c r="C23" s="63" t="s">
        <v>211</v>
      </c>
      <c r="D23" s="83"/>
      <c r="E23" s="83"/>
      <c r="F23" s="83"/>
      <c r="G23" s="83"/>
      <c r="H23" s="83"/>
      <c r="I23" s="83"/>
    </row>
    <row r="24" spans="1:9" x14ac:dyDescent="0.25">
      <c r="A24" s="61"/>
      <c r="B24" s="62"/>
      <c r="C24" s="63" t="s">
        <v>212</v>
      </c>
      <c r="D24" s="83"/>
      <c r="E24" s="83"/>
      <c r="F24" s="83"/>
      <c r="G24" s="83"/>
      <c r="H24" s="83"/>
      <c r="I24" s="83"/>
    </row>
    <row r="25" spans="1:9" x14ac:dyDescent="0.25">
      <c r="A25" s="61"/>
      <c r="B25" s="62"/>
      <c r="C25" s="63" t="s">
        <v>213</v>
      </c>
      <c r="D25" s="83"/>
      <c r="E25" s="83"/>
      <c r="F25" s="83"/>
      <c r="G25" s="83"/>
      <c r="H25" s="83"/>
      <c r="I25" s="83"/>
    </row>
    <row r="26" spans="1:9" x14ac:dyDescent="0.25">
      <c r="A26" s="61"/>
      <c r="B26" s="62"/>
      <c r="C26" s="63" t="s">
        <v>214</v>
      </c>
      <c r="D26" s="83"/>
      <c r="E26" s="83"/>
      <c r="F26" s="83"/>
      <c r="G26" s="83"/>
      <c r="H26" s="83"/>
      <c r="I26" s="83"/>
    </row>
    <row r="27" spans="1:9" x14ac:dyDescent="0.25">
      <c r="A27" s="61"/>
      <c r="B27" s="62"/>
      <c r="C27" s="63" t="s">
        <v>215</v>
      </c>
      <c r="D27" s="83"/>
      <c r="E27" s="83"/>
      <c r="F27" s="83"/>
      <c r="G27" s="83"/>
      <c r="H27" s="83"/>
      <c r="I27" s="83"/>
    </row>
    <row r="28" spans="1:9" x14ac:dyDescent="0.25">
      <c r="A28" s="61"/>
      <c r="B28" s="62"/>
      <c r="C28" s="63" t="s">
        <v>216</v>
      </c>
      <c r="D28" s="83"/>
      <c r="E28" s="83"/>
      <c r="F28" s="83"/>
      <c r="G28" s="83"/>
      <c r="H28" s="83"/>
      <c r="I28" s="83"/>
    </row>
    <row r="29" spans="1:9" x14ac:dyDescent="0.25">
      <c r="A29" s="61"/>
      <c r="B29" s="62"/>
      <c r="C29" s="63" t="s">
        <v>217</v>
      </c>
      <c r="D29" s="83"/>
      <c r="E29" s="83"/>
      <c r="F29" s="83"/>
      <c r="G29" s="83"/>
      <c r="H29" s="83"/>
      <c r="I29" s="83"/>
    </row>
    <row r="30" spans="1:9" x14ac:dyDescent="0.25">
      <c r="A30" s="61"/>
      <c r="B30" s="125" t="s">
        <v>218</v>
      </c>
      <c r="C30" s="126"/>
      <c r="D30" s="83">
        <f>SUM(D31:D35)</f>
        <v>0</v>
      </c>
      <c r="E30" s="83">
        <f t="shared" ref="E30:I30" si="1">SUM(E31:E35)</f>
        <v>0</v>
      </c>
      <c r="F30" s="83">
        <f t="shared" si="1"/>
        <v>0</v>
      </c>
      <c r="G30" s="83">
        <f t="shared" si="1"/>
        <v>0</v>
      </c>
      <c r="H30" s="83">
        <f t="shared" si="1"/>
        <v>0</v>
      </c>
      <c r="I30" s="83">
        <f t="shared" si="1"/>
        <v>0</v>
      </c>
    </row>
    <row r="31" spans="1:9" x14ac:dyDescent="0.25">
      <c r="A31" s="61"/>
      <c r="B31" s="62"/>
      <c r="C31" s="63" t="s">
        <v>219</v>
      </c>
      <c r="D31" s="83"/>
      <c r="E31" s="83"/>
      <c r="F31" s="83"/>
      <c r="G31" s="83"/>
      <c r="H31" s="83"/>
      <c r="I31" s="83"/>
    </row>
    <row r="32" spans="1:9" x14ac:dyDescent="0.25">
      <c r="A32" s="61"/>
      <c r="B32" s="62"/>
      <c r="C32" s="63" t="s">
        <v>220</v>
      </c>
      <c r="D32" s="83"/>
      <c r="E32" s="83"/>
      <c r="F32" s="83"/>
      <c r="G32" s="83"/>
      <c r="H32" s="83"/>
      <c r="I32" s="83"/>
    </row>
    <row r="33" spans="1:9" x14ac:dyDescent="0.25">
      <c r="A33" s="61"/>
      <c r="B33" s="62"/>
      <c r="C33" s="63" t="s">
        <v>221</v>
      </c>
      <c r="D33" s="83"/>
      <c r="E33" s="83"/>
      <c r="F33" s="83"/>
      <c r="G33" s="83"/>
      <c r="H33" s="83"/>
      <c r="I33" s="83"/>
    </row>
    <row r="34" spans="1:9" x14ac:dyDescent="0.25">
      <c r="A34" s="61"/>
      <c r="B34" s="62"/>
      <c r="C34" s="63" t="s">
        <v>222</v>
      </c>
      <c r="D34" s="83"/>
      <c r="E34" s="83"/>
      <c r="F34" s="83"/>
      <c r="G34" s="83"/>
      <c r="H34" s="83"/>
      <c r="I34" s="83"/>
    </row>
    <row r="35" spans="1:9" x14ac:dyDescent="0.25">
      <c r="A35" s="61"/>
      <c r="B35" s="62"/>
      <c r="C35" s="63" t="s">
        <v>223</v>
      </c>
      <c r="D35" s="83"/>
      <c r="E35" s="83"/>
      <c r="F35" s="83"/>
      <c r="G35" s="83"/>
      <c r="H35" s="83"/>
      <c r="I35" s="83"/>
    </row>
    <row r="36" spans="1:9" x14ac:dyDescent="0.25">
      <c r="A36" s="61"/>
      <c r="B36" s="125" t="s">
        <v>261</v>
      </c>
      <c r="C36" s="126"/>
      <c r="D36" s="82"/>
      <c r="E36" s="82"/>
      <c r="F36" s="82"/>
      <c r="G36" s="82"/>
      <c r="H36" s="82"/>
      <c r="I36" s="82"/>
    </row>
    <row r="37" spans="1:9" x14ac:dyDescent="0.25">
      <c r="A37" s="61"/>
      <c r="B37" s="125" t="s">
        <v>224</v>
      </c>
      <c r="C37" s="126"/>
      <c r="D37" s="83">
        <f>SUM(D38)</f>
        <v>0</v>
      </c>
      <c r="E37" s="83">
        <f t="shared" ref="E37:I37" si="2">SUM(E38)</f>
        <v>0</v>
      </c>
      <c r="F37" s="83">
        <f t="shared" si="2"/>
        <v>0</v>
      </c>
      <c r="G37" s="83">
        <f t="shared" si="2"/>
        <v>0</v>
      </c>
      <c r="H37" s="83">
        <f t="shared" si="2"/>
        <v>0</v>
      </c>
      <c r="I37" s="83">
        <f t="shared" si="2"/>
        <v>0</v>
      </c>
    </row>
    <row r="38" spans="1:9" x14ac:dyDescent="0.25">
      <c r="A38" s="61"/>
      <c r="B38" s="62"/>
      <c r="C38" s="63" t="s">
        <v>225</v>
      </c>
      <c r="D38" s="83"/>
      <c r="E38" s="83"/>
      <c r="F38" s="83"/>
      <c r="G38" s="83"/>
      <c r="H38" s="83"/>
      <c r="I38" s="83"/>
    </row>
    <row r="39" spans="1:9" x14ac:dyDescent="0.25">
      <c r="A39" s="61"/>
      <c r="B39" s="125" t="s">
        <v>226</v>
      </c>
      <c r="C39" s="126"/>
      <c r="D39" s="83">
        <f>SUM(D40:D41)</f>
        <v>0</v>
      </c>
      <c r="E39" s="83">
        <f t="shared" ref="E39:I39" si="3">SUM(E40:E41)</f>
        <v>0</v>
      </c>
      <c r="F39" s="83">
        <f t="shared" si="3"/>
        <v>0</v>
      </c>
      <c r="G39" s="83">
        <f t="shared" si="3"/>
        <v>0</v>
      </c>
      <c r="H39" s="83">
        <f t="shared" si="3"/>
        <v>0</v>
      </c>
      <c r="I39" s="83">
        <f t="shared" si="3"/>
        <v>0</v>
      </c>
    </row>
    <row r="40" spans="1:9" x14ac:dyDescent="0.25">
      <c r="A40" s="61"/>
      <c r="B40" s="62"/>
      <c r="C40" s="63" t="s">
        <v>227</v>
      </c>
      <c r="D40" s="83"/>
      <c r="E40" s="83"/>
      <c r="F40" s="83"/>
      <c r="G40" s="83"/>
      <c r="H40" s="83"/>
      <c r="I40" s="83"/>
    </row>
    <row r="41" spans="1:9" x14ac:dyDescent="0.25">
      <c r="A41" s="61"/>
      <c r="B41" s="62"/>
      <c r="C41" s="63" t="s">
        <v>228</v>
      </c>
      <c r="D41" s="83"/>
      <c r="E41" s="83"/>
      <c r="F41" s="83"/>
      <c r="G41" s="83"/>
      <c r="H41" s="83"/>
      <c r="I41" s="83"/>
    </row>
    <row r="42" spans="1:9" x14ac:dyDescent="0.25">
      <c r="A42" s="64"/>
      <c r="B42" s="65"/>
      <c r="C42" s="66"/>
      <c r="D42" s="83"/>
      <c r="E42" s="83"/>
      <c r="F42" s="83"/>
      <c r="G42" s="83"/>
      <c r="H42" s="83"/>
      <c r="I42" s="83"/>
    </row>
    <row r="43" spans="1:9" x14ac:dyDescent="0.25">
      <c r="A43" s="120" t="s">
        <v>229</v>
      </c>
      <c r="B43" s="121"/>
      <c r="C43" s="122"/>
      <c r="D43" s="128">
        <f>D10+D11+D12+D13+D14+D15+D16+D17+D30+D36+D37+D39</f>
        <v>45470400</v>
      </c>
      <c r="E43" s="128">
        <f t="shared" ref="E43:I43" si="4">E10+E11+E12+E13+E14+E15+E16+E17+E30+E36+E37+E39</f>
        <v>0</v>
      </c>
      <c r="F43" s="128">
        <f t="shared" si="4"/>
        <v>45470400</v>
      </c>
      <c r="G43" s="128">
        <f t="shared" si="4"/>
        <v>28687626.23</v>
      </c>
      <c r="H43" s="128">
        <f t="shared" si="4"/>
        <v>28687626.23</v>
      </c>
      <c r="I43" s="128">
        <f t="shared" si="4"/>
        <v>-16782773.77</v>
      </c>
    </row>
    <row r="44" spans="1:9" x14ac:dyDescent="0.25">
      <c r="A44" s="120" t="s">
        <v>230</v>
      </c>
      <c r="B44" s="121"/>
      <c r="C44" s="122"/>
      <c r="D44" s="128"/>
      <c r="E44" s="128"/>
      <c r="F44" s="128"/>
      <c r="G44" s="128"/>
      <c r="H44" s="128"/>
      <c r="I44" s="128"/>
    </row>
    <row r="45" spans="1:9" x14ac:dyDescent="0.25">
      <c r="A45" s="120" t="s">
        <v>231</v>
      </c>
      <c r="B45" s="121"/>
      <c r="C45" s="122"/>
      <c r="D45" s="84"/>
      <c r="E45" s="84"/>
      <c r="F45" s="84"/>
      <c r="G45" s="84"/>
      <c r="H45" s="84"/>
      <c r="I45" s="83"/>
    </row>
    <row r="46" spans="1:9" x14ac:dyDescent="0.25">
      <c r="A46" s="64"/>
      <c r="B46" s="65"/>
      <c r="C46" s="66"/>
      <c r="D46" s="83"/>
      <c r="E46" s="83"/>
      <c r="F46" s="83"/>
      <c r="G46" s="83"/>
      <c r="H46" s="83"/>
      <c r="I46" s="83"/>
    </row>
    <row r="47" spans="1:9" x14ac:dyDescent="0.25">
      <c r="A47" s="120" t="s">
        <v>232</v>
      </c>
      <c r="B47" s="121"/>
      <c r="C47" s="122"/>
      <c r="D47" s="83"/>
      <c r="E47" s="83"/>
      <c r="F47" s="83"/>
      <c r="G47" s="83"/>
      <c r="H47" s="83"/>
      <c r="I47" s="83"/>
    </row>
    <row r="48" spans="1:9" x14ac:dyDescent="0.25">
      <c r="A48" s="61"/>
      <c r="B48" s="125" t="s">
        <v>233</v>
      </c>
      <c r="C48" s="126"/>
      <c r="D48" s="83"/>
      <c r="E48" s="83"/>
      <c r="F48" s="83"/>
      <c r="G48" s="83"/>
      <c r="H48" s="83"/>
      <c r="I48" s="83"/>
    </row>
    <row r="49" spans="1:9" x14ac:dyDescent="0.25">
      <c r="A49" s="61"/>
      <c r="B49" s="62"/>
      <c r="C49" s="63" t="s">
        <v>234</v>
      </c>
      <c r="D49" s="83"/>
      <c r="E49" s="83"/>
      <c r="F49" s="83"/>
      <c r="G49" s="83"/>
      <c r="H49" s="83"/>
      <c r="I49" s="83"/>
    </row>
    <row r="50" spans="1:9" x14ac:dyDescent="0.25">
      <c r="A50" s="61"/>
      <c r="B50" s="62"/>
      <c r="C50" s="63" t="s">
        <v>235</v>
      </c>
      <c r="D50" s="83"/>
      <c r="E50" s="83"/>
      <c r="F50" s="83"/>
      <c r="G50" s="83"/>
      <c r="H50" s="83"/>
      <c r="I50" s="83"/>
    </row>
    <row r="51" spans="1:9" x14ac:dyDescent="0.25">
      <c r="A51" s="61"/>
      <c r="B51" s="62"/>
      <c r="C51" s="63" t="s">
        <v>236</v>
      </c>
      <c r="D51" s="83"/>
      <c r="E51" s="83"/>
      <c r="F51" s="83"/>
      <c r="G51" s="83"/>
      <c r="H51" s="83"/>
      <c r="I51" s="83"/>
    </row>
    <row r="52" spans="1:9" x14ac:dyDescent="0.25">
      <c r="A52" s="61"/>
      <c r="B52" s="62"/>
      <c r="C52" s="63" t="s">
        <v>237</v>
      </c>
      <c r="D52" s="83"/>
      <c r="E52" s="83"/>
      <c r="F52" s="83"/>
      <c r="G52" s="83"/>
      <c r="H52" s="83"/>
      <c r="I52" s="83"/>
    </row>
    <row r="53" spans="1:9" x14ac:dyDescent="0.25">
      <c r="A53" s="61"/>
      <c r="B53" s="62"/>
      <c r="C53" s="63" t="s">
        <v>238</v>
      </c>
      <c r="D53" s="83"/>
      <c r="E53" s="83"/>
      <c r="F53" s="83"/>
      <c r="G53" s="83"/>
      <c r="H53" s="83"/>
      <c r="I53" s="83"/>
    </row>
    <row r="54" spans="1:9" x14ac:dyDescent="0.25">
      <c r="A54" s="61"/>
      <c r="B54" s="62"/>
      <c r="C54" s="63" t="s">
        <v>239</v>
      </c>
      <c r="D54" s="83"/>
      <c r="E54" s="83"/>
      <c r="F54" s="83"/>
      <c r="G54" s="83"/>
      <c r="H54" s="83"/>
      <c r="I54" s="83"/>
    </row>
    <row r="55" spans="1:9" x14ac:dyDescent="0.25">
      <c r="A55" s="61"/>
      <c r="B55" s="62"/>
      <c r="C55" s="63" t="s">
        <v>240</v>
      </c>
      <c r="D55" s="83"/>
      <c r="E55" s="83"/>
      <c r="F55" s="83"/>
      <c r="G55" s="83"/>
      <c r="H55" s="83"/>
      <c r="I55" s="83"/>
    </row>
    <row r="56" spans="1:9" x14ac:dyDescent="0.25">
      <c r="A56" s="61"/>
      <c r="B56" s="62"/>
      <c r="C56" s="67" t="s">
        <v>241</v>
      </c>
      <c r="D56" s="83"/>
      <c r="E56" s="83"/>
      <c r="F56" s="83"/>
      <c r="G56" s="83"/>
      <c r="H56" s="83"/>
      <c r="I56" s="83"/>
    </row>
    <row r="57" spans="1:9" x14ac:dyDescent="0.25">
      <c r="A57" s="61"/>
      <c r="B57" s="125" t="s">
        <v>242</v>
      </c>
      <c r="C57" s="126"/>
      <c r="D57" s="83"/>
      <c r="E57" s="83"/>
      <c r="F57" s="83"/>
      <c r="G57" s="83"/>
      <c r="H57" s="83"/>
      <c r="I57" s="83"/>
    </row>
    <row r="58" spans="1:9" x14ac:dyDescent="0.25">
      <c r="A58" s="61"/>
      <c r="B58" s="62"/>
      <c r="C58" s="63" t="s">
        <v>243</v>
      </c>
      <c r="D58" s="83"/>
      <c r="E58" s="83"/>
      <c r="F58" s="83"/>
      <c r="G58" s="83"/>
      <c r="H58" s="83"/>
      <c r="I58" s="83"/>
    </row>
    <row r="59" spans="1:9" x14ac:dyDescent="0.25">
      <c r="A59" s="61"/>
      <c r="B59" s="62"/>
      <c r="C59" s="63" t="s">
        <v>244</v>
      </c>
      <c r="D59" s="83"/>
      <c r="E59" s="83"/>
      <c r="F59" s="83"/>
      <c r="G59" s="83"/>
      <c r="H59" s="83"/>
      <c r="I59" s="83"/>
    </row>
    <row r="60" spans="1:9" x14ac:dyDescent="0.25">
      <c r="A60" s="61"/>
      <c r="B60" s="62"/>
      <c r="C60" s="63" t="s">
        <v>245</v>
      </c>
      <c r="D60" s="83"/>
      <c r="E60" s="83"/>
      <c r="F60" s="83"/>
      <c r="G60" s="83"/>
      <c r="H60" s="83"/>
      <c r="I60" s="83"/>
    </row>
    <row r="61" spans="1:9" x14ac:dyDescent="0.25">
      <c r="A61" s="61"/>
      <c r="B61" s="62"/>
      <c r="C61" s="63" t="s">
        <v>246</v>
      </c>
      <c r="D61" s="83"/>
      <c r="E61" s="83"/>
      <c r="F61" s="83"/>
      <c r="G61" s="83"/>
      <c r="H61" s="83"/>
      <c r="I61" s="83"/>
    </row>
    <row r="62" spans="1:9" x14ac:dyDescent="0.25">
      <c r="A62" s="61"/>
      <c r="B62" s="125" t="s">
        <v>247</v>
      </c>
      <c r="C62" s="126"/>
      <c r="D62" s="83"/>
      <c r="E62" s="83"/>
      <c r="F62" s="83"/>
      <c r="G62" s="83"/>
      <c r="H62" s="83"/>
      <c r="I62" s="83"/>
    </row>
    <row r="63" spans="1:9" x14ac:dyDescent="0.25">
      <c r="A63" s="61"/>
      <c r="B63" s="62"/>
      <c r="C63" s="63" t="s">
        <v>248</v>
      </c>
      <c r="D63" s="83"/>
      <c r="E63" s="83"/>
      <c r="F63" s="83"/>
      <c r="G63" s="83"/>
      <c r="H63" s="83"/>
      <c r="I63" s="83"/>
    </row>
    <row r="64" spans="1:9" x14ac:dyDescent="0.25">
      <c r="A64" s="61"/>
      <c r="B64" s="62"/>
      <c r="C64" s="63" t="s">
        <v>249</v>
      </c>
      <c r="D64" s="83"/>
      <c r="E64" s="83"/>
      <c r="F64" s="83"/>
      <c r="G64" s="83"/>
      <c r="H64" s="83"/>
      <c r="I64" s="83"/>
    </row>
    <row r="65" spans="1:9" x14ac:dyDescent="0.25">
      <c r="A65" s="61"/>
      <c r="B65" s="96" t="s">
        <v>262</v>
      </c>
      <c r="C65" s="97"/>
      <c r="D65" s="83"/>
      <c r="E65" s="83"/>
      <c r="F65" s="83"/>
      <c r="G65" s="83"/>
      <c r="H65" s="83"/>
      <c r="I65" s="83"/>
    </row>
    <row r="66" spans="1:9" x14ac:dyDescent="0.25">
      <c r="A66" s="61"/>
      <c r="B66" s="125" t="s">
        <v>250</v>
      </c>
      <c r="C66" s="126"/>
      <c r="D66" s="83"/>
      <c r="E66" s="83"/>
      <c r="F66" s="83"/>
      <c r="G66" s="83"/>
      <c r="H66" s="83"/>
      <c r="I66" s="83"/>
    </row>
    <row r="67" spans="1:9" x14ac:dyDescent="0.25">
      <c r="A67" s="64"/>
      <c r="B67" s="123"/>
      <c r="C67" s="124"/>
      <c r="D67" s="83"/>
      <c r="E67" s="83"/>
      <c r="F67" s="83"/>
      <c r="G67" s="83"/>
      <c r="H67" s="83"/>
      <c r="I67" s="83"/>
    </row>
    <row r="68" spans="1:9" x14ac:dyDescent="0.25">
      <c r="A68" s="120" t="s">
        <v>251</v>
      </c>
      <c r="B68" s="121"/>
      <c r="C68" s="122"/>
      <c r="D68" s="85">
        <f>D48+D57+D62+D65+D66</f>
        <v>0</v>
      </c>
      <c r="E68" s="85">
        <f t="shared" ref="E68:I68" si="5">E48+E57+E62+E65+E66</f>
        <v>0</v>
      </c>
      <c r="F68" s="85">
        <f t="shared" si="5"/>
        <v>0</v>
      </c>
      <c r="G68" s="85">
        <f t="shared" si="5"/>
        <v>0</v>
      </c>
      <c r="H68" s="85">
        <f t="shared" si="5"/>
        <v>0</v>
      </c>
      <c r="I68" s="85">
        <f t="shared" si="5"/>
        <v>0</v>
      </c>
    </row>
    <row r="69" spans="1:9" x14ac:dyDescent="0.25">
      <c r="A69" s="64"/>
      <c r="B69" s="123"/>
      <c r="C69" s="124"/>
      <c r="D69" s="83"/>
      <c r="E69" s="83"/>
      <c r="F69" s="83"/>
      <c r="G69" s="83"/>
      <c r="H69" s="83"/>
      <c r="I69" s="83"/>
    </row>
    <row r="70" spans="1:9" x14ac:dyDescent="0.25">
      <c r="A70" s="120" t="s">
        <v>252</v>
      </c>
      <c r="B70" s="121"/>
      <c r="C70" s="122"/>
      <c r="D70" s="85">
        <f>D71</f>
        <v>0</v>
      </c>
      <c r="E70" s="85">
        <f t="shared" ref="E70:I70" si="6">E71</f>
        <v>0</v>
      </c>
      <c r="F70" s="85">
        <f t="shared" si="6"/>
        <v>0</v>
      </c>
      <c r="G70" s="85">
        <f t="shared" si="6"/>
        <v>0</v>
      </c>
      <c r="H70" s="85">
        <f t="shared" si="6"/>
        <v>0</v>
      </c>
      <c r="I70" s="85">
        <f t="shared" si="6"/>
        <v>0</v>
      </c>
    </row>
    <row r="71" spans="1:9" x14ac:dyDescent="0.25">
      <c r="A71" s="61"/>
      <c r="B71" s="125" t="s">
        <v>253</v>
      </c>
      <c r="C71" s="126"/>
      <c r="D71" s="83"/>
      <c r="E71" s="83"/>
      <c r="F71" s="83"/>
      <c r="G71" s="83"/>
      <c r="H71" s="83"/>
      <c r="I71" s="83"/>
    </row>
    <row r="72" spans="1:9" x14ac:dyDescent="0.25">
      <c r="A72" s="64"/>
      <c r="B72" s="123"/>
      <c r="C72" s="124"/>
      <c r="D72" s="83"/>
      <c r="E72" s="83"/>
      <c r="F72" s="83"/>
      <c r="G72" s="83"/>
      <c r="H72" s="83"/>
      <c r="I72" s="83"/>
    </row>
    <row r="73" spans="1:9" x14ac:dyDescent="0.25">
      <c r="A73" s="120" t="s">
        <v>254</v>
      </c>
      <c r="B73" s="121"/>
      <c r="C73" s="122"/>
      <c r="D73" s="86">
        <f>D43+D68+D70</f>
        <v>45470400</v>
      </c>
      <c r="E73" s="86">
        <f t="shared" ref="E73:I73" si="7">E43+E68+E70</f>
        <v>0</v>
      </c>
      <c r="F73" s="86">
        <f t="shared" si="7"/>
        <v>45470400</v>
      </c>
      <c r="G73" s="86">
        <f t="shared" si="7"/>
        <v>28687626.23</v>
      </c>
      <c r="H73" s="86">
        <f t="shared" si="7"/>
        <v>28687626.23</v>
      </c>
      <c r="I73" s="86">
        <f t="shared" si="7"/>
        <v>-16782773.77</v>
      </c>
    </row>
    <row r="74" spans="1:9" x14ac:dyDescent="0.25">
      <c r="A74" s="64"/>
      <c r="B74" s="123"/>
      <c r="C74" s="124"/>
      <c r="D74" s="87"/>
      <c r="E74" s="87"/>
      <c r="F74" s="87"/>
      <c r="G74" s="87"/>
      <c r="H74" s="87"/>
      <c r="I74" s="87"/>
    </row>
    <row r="75" spans="1:9" x14ac:dyDescent="0.25">
      <c r="A75" s="61"/>
      <c r="B75" s="127" t="s">
        <v>255</v>
      </c>
      <c r="C75" s="122"/>
      <c r="D75" s="87"/>
      <c r="E75" s="87"/>
      <c r="F75" s="87"/>
      <c r="G75" s="87"/>
      <c r="H75" s="87"/>
      <c r="I75" s="87"/>
    </row>
    <row r="76" spans="1:9" x14ac:dyDescent="0.25">
      <c r="A76" s="61"/>
      <c r="B76" s="125" t="s">
        <v>256</v>
      </c>
      <c r="C76" s="126"/>
      <c r="D76" s="87">
        <f>D43</f>
        <v>45470400</v>
      </c>
      <c r="E76" s="87">
        <f t="shared" ref="E76:I76" si="8">E43</f>
        <v>0</v>
      </c>
      <c r="F76" s="87">
        <f t="shared" si="8"/>
        <v>45470400</v>
      </c>
      <c r="G76" s="87">
        <f t="shared" si="8"/>
        <v>28687626.23</v>
      </c>
      <c r="H76" s="87">
        <f t="shared" si="8"/>
        <v>28687626.23</v>
      </c>
      <c r="I76" s="87">
        <f t="shared" si="8"/>
        <v>-16782773.77</v>
      </c>
    </row>
    <row r="77" spans="1:9" x14ac:dyDescent="0.25">
      <c r="A77" s="61"/>
      <c r="B77" s="125" t="s">
        <v>257</v>
      </c>
      <c r="C77" s="126"/>
      <c r="D77" s="87"/>
      <c r="E77" s="87"/>
      <c r="F77" s="87"/>
      <c r="G77" s="87"/>
      <c r="H77" s="87"/>
      <c r="I77" s="87"/>
    </row>
    <row r="78" spans="1:9" x14ac:dyDescent="0.25">
      <c r="A78" s="61"/>
      <c r="B78" s="127" t="s">
        <v>258</v>
      </c>
      <c r="C78" s="122"/>
      <c r="D78" s="87">
        <f>D76+D77</f>
        <v>45470400</v>
      </c>
      <c r="E78" s="87">
        <f t="shared" ref="E78:I78" si="9">E76+E77</f>
        <v>0</v>
      </c>
      <c r="F78" s="87">
        <f t="shared" si="9"/>
        <v>45470400</v>
      </c>
      <c r="G78" s="87">
        <f t="shared" si="9"/>
        <v>28687626.23</v>
      </c>
      <c r="H78" s="87">
        <f t="shared" si="9"/>
        <v>28687626.23</v>
      </c>
      <c r="I78" s="87">
        <f t="shared" si="9"/>
        <v>-16782773.77</v>
      </c>
    </row>
    <row r="79" spans="1:9" ht="15.75" thickBot="1" x14ac:dyDescent="0.3">
      <c r="A79" s="68"/>
      <c r="B79" s="118"/>
      <c r="C79" s="119"/>
      <c r="D79" s="88"/>
      <c r="E79" s="88"/>
      <c r="F79" s="88"/>
      <c r="G79" s="88"/>
      <c r="H79" s="88"/>
      <c r="I79" s="88"/>
    </row>
  </sheetData>
  <mergeCells count="63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6:C36"/>
    <mergeCell ref="B16:C16"/>
    <mergeCell ref="A17:A18"/>
    <mergeCell ref="B17:C17"/>
    <mergeCell ref="B18:C18"/>
    <mergeCell ref="F17:F18"/>
    <mergeCell ref="G17:G18"/>
    <mergeCell ref="H17:H18"/>
    <mergeCell ref="I17:I18"/>
    <mergeCell ref="B30:C30"/>
    <mergeCell ref="D17:D18"/>
    <mergeCell ref="E17:E18"/>
    <mergeCell ref="B37:C37"/>
    <mergeCell ref="B39:C39"/>
    <mergeCell ref="A43:C43"/>
    <mergeCell ref="A44:C44"/>
    <mergeCell ref="D43:D44"/>
    <mergeCell ref="B67:C67"/>
    <mergeCell ref="F43:F44"/>
    <mergeCell ref="G43:G44"/>
    <mergeCell ref="H43:H44"/>
    <mergeCell ref="I43:I44"/>
    <mergeCell ref="A45:C45"/>
    <mergeCell ref="A47:C47"/>
    <mergeCell ref="E43:E44"/>
    <mergeCell ref="B48:C48"/>
    <mergeCell ref="B57:C57"/>
    <mergeCell ref="B62:C62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</mergeCells>
  <pageMargins left="0.47244094488188981" right="0.35433070866141736" top="0.35" bottom="0.28000000000000003" header="0.25" footer="0.19"/>
  <pageSetup scale="5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3"/>
  <sheetViews>
    <sheetView tabSelected="1" workbookViewId="0">
      <selection activeCell="C10" sqref="C10"/>
    </sheetView>
  </sheetViews>
  <sheetFormatPr baseColWidth="10" defaultRowHeight="12" x14ac:dyDescent="0.2"/>
  <cols>
    <col min="1" max="1" width="11.42578125" style="4" customWidth="1"/>
    <col min="2" max="2" width="36.42578125" style="4" customWidth="1"/>
    <col min="3" max="3" width="13.28515625" style="4" bestFit="1" customWidth="1"/>
    <col min="4" max="4" width="16.42578125" style="4" customWidth="1"/>
    <col min="5" max="7" width="12.28515625" style="4" bestFit="1" customWidth="1"/>
    <col min="8" max="8" width="14.7109375" style="4" customWidth="1"/>
    <col min="9" max="16384" width="11.42578125" style="4"/>
  </cols>
  <sheetData>
    <row r="1" spans="1:8" ht="12.75" thickBot="1" x14ac:dyDescent="0.25">
      <c r="B1" s="32"/>
    </row>
    <row r="2" spans="1:8" x14ac:dyDescent="0.2">
      <c r="A2" s="154" t="s">
        <v>259</v>
      </c>
      <c r="B2" s="155"/>
      <c r="C2" s="155"/>
      <c r="D2" s="155"/>
      <c r="E2" s="155"/>
      <c r="F2" s="155"/>
      <c r="G2" s="155"/>
      <c r="H2" s="156"/>
    </row>
    <row r="3" spans="1:8" x14ac:dyDescent="0.2">
      <c r="A3" s="110" t="s">
        <v>43</v>
      </c>
      <c r="B3" s="111"/>
      <c r="C3" s="111"/>
      <c r="D3" s="111"/>
      <c r="E3" s="111"/>
      <c r="F3" s="111"/>
      <c r="G3" s="111"/>
      <c r="H3" s="157"/>
    </row>
    <row r="4" spans="1:8" x14ac:dyDescent="0.2">
      <c r="A4" s="110" t="s">
        <v>44</v>
      </c>
      <c r="B4" s="111"/>
      <c r="C4" s="111"/>
      <c r="D4" s="111"/>
      <c r="E4" s="111"/>
      <c r="F4" s="111"/>
      <c r="G4" s="111"/>
      <c r="H4" s="157"/>
    </row>
    <row r="5" spans="1:8" x14ac:dyDescent="0.2">
      <c r="A5" s="110" t="s">
        <v>265</v>
      </c>
      <c r="B5" s="111"/>
      <c r="C5" s="111"/>
      <c r="D5" s="111"/>
      <c r="E5" s="111"/>
      <c r="F5" s="111"/>
      <c r="G5" s="111"/>
      <c r="H5" s="157"/>
    </row>
    <row r="6" spans="1:8" ht="12.75" thickBot="1" x14ac:dyDescent="0.25">
      <c r="A6" s="158" t="s">
        <v>1</v>
      </c>
      <c r="B6" s="159"/>
      <c r="C6" s="159"/>
      <c r="D6" s="159"/>
      <c r="E6" s="159"/>
      <c r="F6" s="159"/>
      <c r="G6" s="159"/>
      <c r="H6" s="160"/>
    </row>
    <row r="7" spans="1:8" ht="12.75" thickBot="1" x14ac:dyDescent="0.25">
      <c r="A7" s="154" t="s">
        <v>2</v>
      </c>
      <c r="B7" s="161"/>
      <c r="C7" s="163" t="s">
        <v>45</v>
      </c>
      <c r="D7" s="164"/>
      <c r="E7" s="164"/>
      <c r="F7" s="164"/>
      <c r="G7" s="165"/>
      <c r="H7" s="106" t="s">
        <v>46</v>
      </c>
    </row>
    <row r="8" spans="1:8" ht="24.75" thickBot="1" x14ac:dyDescent="0.25">
      <c r="A8" s="158"/>
      <c r="B8" s="162"/>
      <c r="C8" s="18" t="s">
        <v>4</v>
      </c>
      <c r="D8" s="89" t="s">
        <v>47</v>
      </c>
      <c r="E8" s="18" t="s">
        <v>48</v>
      </c>
      <c r="F8" s="18" t="s">
        <v>5</v>
      </c>
      <c r="G8" s="18" t="s">
        <v>7</v>
      </c>
      <c r="H8" s="107"/>
    </row>
    <row r="9" spans="1:8" x14ac:dyDescent="0.2">
      <c r="A9" s="166" t="s">
        <v>49</v>
      </c>
      <c r="B9" s="167"/>
      <c r="C9" s="48">
        <f>C10+C18+C28+C38+C48+C58+C62+C71+C75</f>
        <v>42804811.869999997</v>
      </c>
      <c r="D9" s="48">
        <f t="shared" ref="D9:H9" si="0">D10+D18+D28+D38+D48+D58+D62+D71+D75</f>
        <v>0</v>
      </c>
      <c r="E9" s="48">
        <f t="shared" si="0"/>
        <v>42804811.869999997</v>
      </c>
      <c r="F9" s="48">
        <f t="shared" si="0"/>
        <v>12822833.23</v>
      </c>
      <c r="G9" s="48">
        <f t="shared" si="0"/>
        <v>12463219.160000002</v>
      </c>
      <c r="H9" s="48">
        <f t="shared" si="0"/>
        <v>29981978.640000001</v>
      </c>
    </row>
    <row r="10" spans="1:8" x14ac:dyDescent="0.2">
      <c r="A10" s="152" t="s">
        <v>50</v>
      </c>
      <c r="B10" s="153"/>
      <c r="C10" s="94">
        <f>SUM(C11:C17)</f>
        <v>36918619.719999999</v>
      </c>
      <c r="D10" s="94">
        <f t="shared" ref="D10:H10" si="1">SUM(D11:D17)</f>
        <v>0</v>
      </c>
      <c r="E10" s="94">
        <f t="shared" si="1"/>
        <v>36918619.719999999</v>
      </c>
      <c r="F10" s="94">
        <f t="shared" si="1"/>
        <v>11739364.07</v>
      </c>
      <c r="G10" s="94">
        <f t="shared" si="1"/>
        <v>11383091.940000001</v>
      </c>
      <c r="H10" s="94">
        <f t="shared" si="1"/>
        <v>25179255.649999999</v>
      </c>
    </row>
    <row r="11" spans="1:8" x14ac:dyDescent="0.2">
      <c r="A11" s="35"/>
      <c r="B11" s="44" t="s">
        <v>51</v>
      </c>
      <c r="C11" s="49">
        <f>SUM([1]COG!$D$10)</f>
        <v>5467608.29</v>
      </c>
      <c r="D11" s="49">
        <f>SUM([1]COG!$E$10)</f>
        <v>0</v>
      </c>
      <c r="E11" s="49">
        <f>SUM(C11:D11)</f>
        <v>5467608.29</v>
      </c>
      <c r="F11" s="49">
        <f>SUM([1]COG!$G$10)</f>
        <v>2534298.34</v>
      </c>
      <c r="G11" s="49">
        <f>SUM([1]COG!$H$10)</f>
        <v>2534298.34</v>
      </c>
      <c r="H11" s="49">
        <f>E11-F11</f>
        <v>2933309.95</v>
      </c>
    </row>
    <row r="12" spans="1:8" x14ac:dyDescent="0.2">
      <c r="A12" s="35"/>
      <c r="B12" s="44" t="s">
        <v>52</v>
      </c>
      <c r="C12" s="49">
        <f>SUM([1]COG!$D$11)</f>
        <v>290238.48</v>
      </c>
      <c r="D12" s="49">
        <f>SUM([1]COG!$E$11)</f>
        <v>0</v>
      </c>
      <c r="E12" s="49">
        <f t="shared" ref="E12:E37" si="2">SUM(C12:D12)</f>
        <v>290238.48</v>
      </c>
      <c r="F12" s="49">
        <f>SUM([1]COG!$G$11)</f>
        <v>0</v>
      </c>
      <c r="G12" s="49">
        <f>SUM([1]COG!$H$11)</f>
        <v>0</v>
      </c>
      <c r="H12" s="49">
        <f t="shared" ref="H12:H37" si="3">E12-F12</f>
        <v>290238.48</v>
      </c>
    </row>
    <row r="13" spans="1:8" x14ac:dyDescent="0.2">
      <c r="A13" s="35"/>
      <c r="B13" s="44" t="s">
        <v>53</v>
      </c>
      <c r="C13" s="49">
        <f>SUM([1]COG!$D$12)</f>
        <v>8230492.5599999996</v>
      </c>
      <c r="D13" s="49">
        <f>SUM([1]COG!$E$12)</f>
        <v>0</v>
      </c>
      <c r="E13" s="49">
        <f t="shared" si="2"/>
        <v>8230492.5599999996</v>
      </c>
      <c r="F13" s="49">
        <f>SUM([1]COG!$G$12)</f>
        <v>2941386.83</v>
      </c>
      <c r="G13" s="49">
        <f>SUM([1]COG!$H$12)</f>
        <v>2941386.83</v>
      </c>
      <c r="H13" s="49">
        <f t="shared" si="3"/>
        <v>5289105.7299999995</v>
      </c>
    </row>
    <row r="14" spans="1:8" x14ac:dyDescent="0.2">
      <c r="A14" s="35"/>
      <c r="B14" s="44" t="s">
        <v>54</v>
      </c>
      <c r="C14" s="49">
        <f>SUM([1]COG!$D$13)</f>
        <v>1609390.79</v>
      </c>
      <c r="D14" s="49">
        <f>SUM([1]COG!$E$13)</f>
        <v>0</v>
      </c>
      <c r="E14" s="49">
        <f t="shared" si="2"/>
        <v>1609390.79</v>
      </c>
      <c r="F14" s="49">
        <f>SUM([1]COG!$G$13)</f>
        <v>774687.5</v>
      </c>
      <c r="G14" s="49">
        <f>SUM([1]COG!$H$13)</f>
        <v>418415.37</v>
      </c>
      <c r="H14" s="49">
        <f t="shared" si="3"/>
        <v>834703.29</v>
      </c>
    </row>
    <row r="15" spans="1:8" x14ac:dyDescent="0.2">
      <c r="A15" s="35"/>
      <c r="B15" s="44" t="s">
        <v>55</v>
      </c>
      <c r="C15" s="49">
        <f>SUM([1]COG!$D$14)</f>
        <v>3059390.73</v>
      </c>
      <c r="D15" s="49">
        <f>SUM([1]COG!$E$14)</f>
        <v>0</v>
      </c>
      <c r="E15" s="49">
        <f t="shared" si="2"/>
        <v>3059390.73</v>
      </c>
      <c r="F15" s="49">
        <f>SUM([1]COG!$G$14)</f>
        <v>1235193.95</v>
      </c>
      <c r="G15" s="49">
        <f>SUM([1]COG!$H$14)</f>
        <v>1235193.95</v>
      </c>
      <c r="H15" s="49">
        <f t="shared" si="3"/>
        <v>1824196.78</v>
      </c>
    </row>
    <row r="16" spans="1:8" x14ac:dyDescent="0.2">
      <c r="A16" s="35"/>
      <c r="B16" s="44" t="s">
        <v>56</v>
      </c>
      <c r="C16" s="49">
        <f>SUM([1]COG!$D$15)</f>
        <v>376882.09</v>
      </c>
      <c r="D16" s="49">
        <f>SUM([1]COG!$E$15)</f>
        <v>0</v>
      </c>
      <c r="E16" s="49">
        <f t="shared" si="2"/>
        <v>376882.09</v>
      </c>
      <c r="F16" s="49">
        <f>SUM([1]COG!$G$15)</f>
        <v>0</v>
      </c>
      <c r="G16" s="49">
        <f>SUM([1]COG!$H$15)</f>
        <v>0</v>
      </c>
      <c r="H16" s="49">
        <f t="shared" si="3"/>
        <v>376882.09</v>
      </c>
    </row>
    <row r="17" spans="1:8" x14ac:dyDescent="0.2">
      <c r="A17" s="35"/>
      <c r="B17" s="44" t="s">
        <v>57</v>
      </c>
      <c r="C17" s="49">
        <f>SUM([1]COG!$D$16)</f>
        <v>17884616.780000001</v>
      </c>
      <c r="D17" s="49">
        <f>SUM([1]COG!$E$16)</f>
        <v>0</v>
      </c>
      <c r="E17" s="49">
        <f t="shared" si="2"/>
        <v>17884616.780000001</v>
      </c>
      <c r="F17" s="49">
        <f>SUM([1]COG!$G$16)</f>
        <v>4253797.45</v>
      </c>
      <c r="G17" s="49">
        <f>SUM([1]COG!$H$16)</f>
        <v>4253797.45</v>
      </c>
      <c r="H17" s="49">
        <f t="shared" si="3"/>
        <v>13630819.330000002</v>
      </c>
    </row>
    <row r="18" spans="1:8" s="95" customFormat="1" x14ac:dyDescent="0.2">
      <c r="A18" s="152" t="s">
        <v>58</v>
      </c>
      <c r="B18" s="153"/>
      <c r="C18" s="94">
        <f>C19+C20+C21+C22+C23+C24+C25+C26+C27</f>
        <v>354104.91</v>
      </c>
      <c r="D18" s="94">
        <f t="shared" ref="D18:H18" si="4">D19+D20+D21+D22+D23+D24+D25+D26+D27</f>
        <v>0</v>
      </c>
      <c r="E18" s="94">
        <f t="shared" si="4"/>
        <v>354104.91</v>
      </c>
      <c r="F18" s="94">
        <f>F19+F20+F21+F22+F23+F24+F25+F26+F27</f>
        <v>25252.99</v>
      </c>
      <c r="G18" s="94">
        <f>G19+G20+G21+G22+G23+G24+G25+G26+G27</f>
        <v>21911.05</v>
      </c>
      <c r="H18" s="94">
        <f t="shared" si="4"/>
        <v>328851.92</v>
      </c>
    </row>
    <row r="19" spans="1:8" x14ac:dyDescent="0.2">
      <c r="A19" s="35"/>
      <c r="B19" s="44" t="s">
        <v>59</v>
      </c>
      <c r="C19" s="49">
        <f>SUM([1]COG!$D$18)</f>
        <v>73021.439999999988</v>
      </c>
      <c r="D19" s="49">
        <f>SUM([1]COG!$E$18)</f>
        <v>0</v>
      </c>
      <c r="E19" s="49">
        <f t="shared" si="2"/>
        <v>73021.439999999988</v>
      </c>
      <c r="F19" s="49">
        <f>SUM([1]COG!$G$18)</f>
        <v>19145.36</v>
      </c>
      <c r="G19" s="49">
        <f>SUM([1]COG!$H$18)</f>
        <v>19145.36</v>
      </c>
      <c r="H19" s="49">
        <f t="shared" si="3"/>
        <v>53876.079999999987</v>
      </c>
    </row>
    <row r="20" spans="1:8" x14ac:dyDescent="0.2">
      <c r="A20" s="35"/>
      <c r="B20" s="44" t="s">
        <v>60</v>
      </c>
      <c r="C20" s="49">
        <f>SUM([1]COG!$D$19)</f>
        <v>188406.59999999998</v>
      </c>
      <c r="D20" s="49">
        <f>SUM([1]COG!$E$19)</f>
        <v>0</v>
      </c>
      <c r="E20" s="49">
        <f t="shared" si="2"/>
        <v>188406.59999999998</v>
      </c>
      <c r="F20" s="49">
        <f>SUM([1]COG!$G$19)</f>
        <v>6107.63</v>
      </c>
      <c r="G20" s="49">
        <f>SUM([1]COG!$H$19)</f>
        <v>2765.69</v>
      </c>
      <c r="H20" s="49">
        <f t="shared" si="3"/>
        <v>182298.96999999997</v>
      </c>
    </row>
    <row r="21" spans="1:8" x14ac:dyDescent="0.2">
      <c r="A21" s="35"/>
      <c r="B21" s="44" t="s">
        <v>61</v>
      </c>
      <c r="C21" s="49">
        <f>SUM([1]COG!$D$20)</f>
        <v>0</v>
      </c>
      <c r="D21" s="49">
        <f>SUM([1]COG!$E$20)</f>
        <v>0</v>
      </c>
      <c r="E21" s="49">
        <f t="shared" si="2"/>
        <v>0</v>
      </c>
      <c r="F21" s="49">
        <f>SUM([1]COG!$G$20)</f>
        <v>0</v>
      </c>
      <c r="G21" s="49">
        <f>SUM([1]COG!$H$20)</f>
        <v>0</v>
      </c>
      <c r="H21" s="49">
        <f t="shared" si="3"/>
        <v>0</v>
      </c>
    </row>
    <row r="22" spans="1:8" x14ac:dyDescent="0.2">
      <c r="A22" s="35"/>
      <c r="B22" s="44" t="s">
        <v>62</v>
      </c>
      <c r="C22" s="49">
        <f>SUM([1]COG!$D$21)</f>
        <v>8599.92</v>
      </c>
      <c r="D22" s="49">
        <f>SUM([1]COG!$E$21)</f>
        <v>0</v>
      </c>
      <c r="E22" s="49">
        <f t="shared" si="2"/>
        <v>8599.92</v>
      </c>
      <c r="F22" s="49">
        <f>SUM([1]COG!$G$21)</f>
        <v>0</v>
      </c>
      <c r="G22" s="49">
        <f>SUM([1]COG!$H$21)</f>
        <v>0</v>
      </c>
      <c r="H22" s="49">
        <f t="shared" si="3"/>
        <v>8599.92</v>
      </c>
    </row>
    <row r="23" spans="1:8" x14ac:dyDescent="0.2">
      <c r="A23" s="35"/>
      <c r="B23" s="44" t="s">
        <v>63</v>
      </c>
      <c r="C23" s="49">
        <f>SUM([1]COG!$D$22)</f>
        <v>0</v>
      </c>
      <c r="D23" s="49">
        <f>SUM([1]COG!$E$22)</f>
        <v>0</v>
      </c>
      <c r="E23" s="49">
        <f t="shared" si="2"/>
        <v>0</v>
      </c>
      <c r="F23" s="49">
        <f>SUM([1]COG!$G$22)</f>
        <v>0</v>
      </c>
      <c r="G23" s="49">
        <f>SUM([1]COG!$H$22)</f>
        <v>0</v>
      </c>
      <c r="H23" s="49">
        <f t="shared" si="3"/>
        <v>0</v>
      </c>
    </row>
    <row r="24" spans="1:8" x14ac:dyDescent="0.2">
      <c r="A24" s="35"/>
      <c r="B24" s="44" t="s">
        <v>64</v>
      </c>
      <c r="C24" s="49">
        <f>SUM([1]COG!$D$23)</f>
        <v>76100.52</v>
      </c>
      <c r="D24" s="49">
        <f>SUM([1]COG!$E$23)</f>
        <v>0</v>
      </c>
      <c r="E24" s="49">
        <f t="shared" si="2"/>
        <v>76100.52</v>
      </c>
      <c r="F24" s="49">
        <f>SUM([1]COG!$G$23)</f>
        <v>0</v>
      </c>
      <c r="G24" s="49">
        <f>SUM([1]COG!$H$23)</f>
        <v>0</v>
      </c>
      <c r="H24" s="49">
        <f t="shared" si="3"/>
        <v>76100.52</v>
      </c>
    </row>
    <row r="25" spans="1:8" x14ac:dyDescent="0.2">
      <c r="A25" s="35"/>
      <c r="B25" s="44" t="s">
        <v>65</v>
      </c>
      <c r="C25" s="49">
        <f>SUM([1]COG!$D$24)</f>
        <v>0</v>
      </c>
      <c r="D25" s="49">
        <f>SUM([1]COG!$E$24)</f>
        <v>0</v>
      </c>
      <c r="E25" s="49">
        <f t="shared" si="2"/>
        <v>0</v>
      </c>
      <c r="F25" s="49">
        <f>SUM([1]COG!$G$24)</f>
        <v>0</v>
      </c>
      <c r="G25" s="49">
        <f>SUM([1]COG!$H$24)</f>
        <v>0</v>
      </c>
      <c r="H25" s="49">
        <f t="shared" si="3"/>
        <v>0</v>
      </c>
    </row>
    <row r="26" spans="1:8" x14ac:dyDescent="0.2">
      <c r="A26" s="35"/>
      <c r="B26" s="44" t="s">
        <v>66</v>
      </c>
      <c r="C26" s="49">
        <f>SUM([1]COG!$D$25)</f>
        <v>0</v>
      </c>
      <c r="D26" s="49">
        <f>SUM([1]COG!$E$25)</f>
        <v>0</v>
      </c>
      <c r="E26" s="49">
        <f t="shared" si="2"/>
        <v>0</v>
      </c>
      <c r="F26" s="49">
        <f>SUM([1]COG!$G$25)</f>
        <v>0</v>
      </c>
      <c r="G26" s="49">
        <f>SUM([1]COG!$H$25)</f>
        <v>0</v>
      </c>
      <c r="H26" s="49">
        <f t="shared" si="3"/>
        <v>0</v>
      </c>
    </row>
    <row r="27" spans="1:8" x14ac:dyDescent="0.2">
      <c r="A27" s="35"/>
      <c r="B27" s="44" t="s">
        <v>67</v>
      </c>
      <c r="C27" s="49">
        <f>SUM([1]COG!$D$26)</f>
        <v>7976.43</v>
      </c>
      <c r="D27" s="49">
        <f>SUM([1]COG!$E$26)</f>
        <v>0</v>
      </c>
      <c r="E27" s="49">
        <f t="shared" si="2"/>
        <v>7976.43</v>
      </c>
      <c r="F27" s="49">
        <f>SUM([1]COG!$G$26)</f>
        <v>0</v>
      </c>
      <c r="G27" s="49">
        <f>SUM([1]COG!$H$26)</f>
        <v>0</v>
      </c>
      <c r="H27" s="49">
        <f t="shared" si="3"/>
        <v>7976.43</v>
      </c>
    </row>
    <row r="28" spans="1:8" s="95" customFormat="1" x14ac:dyDescent="0.2">
      <c r="A28" s="152" t="s">
        <v>68</v>
      </c>
      <c r="B28" s="153"/>
      <c r="C28" s="94">
        <f>C29+C30+C31+C32+C33+C34+C35+C36+C37</f>
        <v>5532087.2400000012</v>
      </c>
      <c r="D28" s="94">
        <f t="shared" ref="D28:H28" si="5">D29+D30+D31+D32+D33+D34+D35+D36+D37</f>
        <v>0</v>
      </c>
      <c r="E28" s="94">
        <f t="shared" si="5"/>
        <v>5532087.2400000012</v>
      </c>
      <c r="F28" s="94">
        <f>F29+F30+F31+F32+F33+F34+F35+F36+F37</f>
        <v>1058216.17</v>
      </c>
      <c r="G28" s="94">
        <f>G29+G30+G31+G32+G33+G34+G35+G36+G37</f>
        <v>1058216.17</v>
      </c>
      <c r="H28" s="94">
        <f t="shared" si="5"/>
        <v>4473871.07</v>
      </c>
    </row>
    <row r="29" spans="1:8" x14ac:dyDescent="0.2">
      <c r="A29" s="35"/>
      <c r="B29" s="44" t="s">
        <v>69</v>
      </c>
      <c r="C29" s="49">
        <f>SUM([1]COG!$D$28)</f>
        <v>575662.32000000007</v>
      </c>
      <c r="D29" s="49">
        <f>SUM([1]COG!$E$28)</f>
        <v>0</v>
      </c>
      <c r="E29" s="49">
        <f t="shared" si="2"/>
        <v>575662.32000000007</v>
      </c>
      <c r="F29" s="49">
        <f>SUM([1]COG!$G$28)</f>
        <v>39689</v>
      </c>
      <c r="G29" s="49">
        <f>SUM([1]COG!$H$28)</f>
        <v>39689</v>
      </c>
      <c r="H29" s="49">
        <f t="shared" si="3"/>
        <v>535973.32000000007</v>
      </c>
    </row>
    <row r="30" spans="1:8" x14ac:dyDescent="0.2">
      <c r="A30" s="35"/>
      <c r="B30" s="44" t="s">
        <v>70</v>
      </c>
      <c r="C30" s="49">
        <f>SUM([1]COG!$D$29)</f>
        <v>2472820.08</v>
      </c>
      <c r="D30" s="49">
        <f>SUM([1]COG!$E$29)</f>
        <v>0</v>
      </c>
      <c r="E30" s="49">
        <f t="shared" si="2"/>
        <v>2472820.08</v>
      </c>
      <c r="F30" s="49">
        <f>SUM([1]COG!$G$29)</f>
        <v>547163.62</v>
      </c>
      <c r="G30" s="49">
        <f>SUM([1]COG!$H$29)</f>
        <v>547163.62</v>
      </c>
      <c r="H30" s="49">
        <f t="shared" si="3"/>
        <v>1925656.46</v>
      </c>
    </row>
    <row r="31" spans="1:8" x14ac:dyDescent="0.2">
      <c r="A31" s="35"/>
      <c r="B31" s="44" t="s">
        <v>71</v>
      </c>
      <c r="C31" s="49">
        <f>SUM([1]COG!$D$30)</f>
        <v>931074.48</v>
      </c>
      <c r="D31" s="49">
        <f>SUM([1]COG!$E$30)</f>
        <v>0</v>
      </c>
      <c r="E31" s="49">
        <f t="shared" si="2"/>
        <v>931074.48</v>
      </c>
      <c r="F31" s="49">
        <f>SUM([1]COG!$G$30)</f>
        <v>18860</v>
      </c>
      <c r="G31" s="49">
        <f>SUM([1]COG!$H$30)</f>
        <v>18860</v>
      </c>
      <c r="H31" s="49">
        <f t="shared" si="3"/>
        <v>912214.48</v>
      </c>
    </row>
    <row r="32" spans="1:8" x14ac:dyDescent="0.2">
      <c r="A32" s="35"/>
      <c r="B32" s="44" t="s">
        <v>72</v>
      </c>
      <c r="C32" s="49">
        <f>SUM([1]COG!$D$31)</f>
        <v>983052</v>
      </c>
      <c r="D32" s="49">
        <f>SUM([1]COG!$E$31)</f>
        <v>0</v>
      </c>
      <c r="E32" s="49">
        <f t="shared" si="2"/>
        <v>983052</v>
      </c>
      <c r="F32" s="49">
        <f>SUM([1]COG!$G$31)</f>
        <v>387243.31</v>
      </c>
      <c r="G32" s="49">
        <f>SUM([1]COG!$H$31)</f>
        <v>387243.31</v>
      </c>
      <c r="H32" s="49">
        <f t="shared" si="3"/>
        <v>595808.68999999994</v>
      </c>
    </row>
    <row r="33" spans="1:8" x14ac:dyDescent="0.2">
      <c r="A33" s="35"/>
      <c r="B33" s="44" t="s">
        <v>73</v>
      </c>
      <c r="C33" s="49">
        <f>SUM([1]COG!$D$32)</f>
        <v>183213.24000000002</v>
      </c>
      <c r="D33" s="49">
        <f>SUM([1]COG!$E$32)</f>
        <v>0</v>
      </c>
      <c r="E33" s="49">
        <f t="shared" si="2"/>
        <v>183213.24000000002</v>
      </c>
      <c r="F33" s="49">
        <f>SUM([1]COG!$G$32)</f>
        <v>331.76</v>
      </c>
      <c r="G33" s="49">
        <f>SUM([1]COG!$H$32)</f>
        <v>331.76</v>
      </c>
      <c r="H33" s="49">
        <f t="shared" si="3"/>
        <v>182881.48</v>
      </c>
    </row>
    <row r="34" spans="1:8" x14ac:dyDescent="0.2">
      <c r="A34" s="35"/>
      <c r="B34" s="44" t="s">
        <v>74</v>
      </c>
      <c r="C34" s="49">
        <f>SUM([1]COG!$D$33)</f>
        <v>0</v>
      </c>
      <c r="D34" s="49">
        <f>SUM([1]COG!$E$33)</f>
        <v>0</v>
      </c>
      <c r="E34" s="49">
        <f t="shared" si="2"/>
        <v>0</v>
      </c>
      <c r="F34" s="49">
        <f>SUM([1]COG!$G$33)</f>
        <v>0</v>
      </c>
      <c r="G34" s="49">
        <f>SUM([1]COG!$H$33)</f>
        <v>0</v>
      </c>
      <c r="H34" s="49">
        <f t="shared" si="3"/>
        <v>0</v>
      </c>
    </row>
    <row r="35" spans="1:8" x14ac:dyDescent="0.2">
      <c r="A35" s="35"/>
      <c r="B35" s="44" t="s">
        <v>75</v>
      </c>
      <c r="C35" s="49">
        <f>SUM([1]COG!$D$34)</f>
        <v>351109.44</v>
      </c>
      <c r="D35" s="49">
        <f>SUM([1]COG!$E$34)</f>
        <v>0</v>
      </c>
      <c r="E35" s="49">
        <f t="shared" si="2"/>
        <v>351109.44</v>
      </c>
      <c r="F35" s="49">
        <f>SUM([1]COG!$G$34)</f>
        <v>64928.479999999996</v>
      </c>
      <c r="G35" s="49">
        <f>SUM([1]COG!$H$34)</f>
        <v>64928.479999999996</v>
      </c>
      <c r="H35" s="49">
        <f t="shared" si="3"/>
        <v>286180.96000000002</v>
      </c>
    </row>
    <row r="36" spans="1:8" x14ac:dyDescent="0.2">
      <c r="A36" s="35"/>
      <c r="B36" s="44" t="s">
        <v>76</v>
      </c>
      <c r="C36" s="49">
        <f>SUM([1]COG!$D$35)</f>
        <v>35155.68</v>
      </c>
      <c r="D36" s="49">
        <f>SUM([1]COG!$E$35)</f>
        <v>0</v>
      </c>
      <c r="E36" s="49">
        <f t="shared" si="2"/>
        <v>35155.68</v>
      </c>
      <c r="F36" s="49">
        <f>SUM([1]COG!$G$35)</f>
        <v>0</v>
      </c>
      <c r="G36" s="49">
        <f>SUM([1]COG!$H$35)</f>
        <v>0</v>
      </c>
      <c r="H36" s="49">
        <f t="shared" si="3"/>
        <v>35155.68</v>
      </c>
    </row>
    <row r="37" spans="1:8" x14ac:dyDescent="0.2">
      <c r="A37" s="35"/>
      <c r="B37" s="44" t="s">
        <v>77</v>
      </c>
      <c r="C37" s="49">
        <f>SUM([1]COG!$D$36)</f>
        <v>0</v>
      </c>
      <c r="D37" s="49">
        <f>SUM([1]COG!$E$36)</f>
        <v>0</v>
      </c>
      <c r="E37" s="49">
        <f t="shared" si="2"/>
        <v>0</v>
      </c>
      <c r="F37" s="49">
        <f>SUM([1]COG!$G$36)</f>
        <v>0</v>
      </c>
      <c r="G37" s="49">
        <f>SUM([1]COG!$H$36)</f>
        <v>0</v>
      </c>
      <c r="H37" s="49">
        <f t="shared" si="3"/>
        <v>0</v>
      </c>
    </row>
    <row r="38" spans="1:8" s="95" customFormat="1" x14ac:dyDescent="0.2">
      <c r="A38" s="152" t="s">
        <v>78</v>
      </c>
      <c r="B38" s="153"/>
      <c r="C38" s="94">
        <f>C39+C40+C41+C42+C43+C44+C45+C46+C47</f>
        <v>0</v>
      </c>
      <c r="D38" s="94">
        <f t="shared" ref="D38:H38" si="6">D39+D40+D41+D42+D43+D44+D45+D46+D47</f>
        <v>0</v>
      </c>
      <c r="E38" s="94">
        <f t="shared" si="6"/>
        <v>0</v>
      </c>
      <c r="F38" s="94">
        <f>F39+F40+F41+F42+F43+F44+F45+F46+F47</f>
        <v>0</v>
      </c>
      <c r="G38" s="94">
        <f>G39+G40+G41+G42+G43+G44+G45+G46+G47</f>
        <v>0</v>
      </c>
      <c r="H38" s="94">
        <f t="shared" si="6"/>
        <v>0</v>
      </c>
    </row>
    <row r="39" spans="1:8" x14ac:dyDescent="0.2">
      <c r="A39" s="35"/>
      <c r="B39" s="44" t="s">
        <v>79</v>
      </c>
      <c r="C39" s="49"/>
      <c r="D39" s="49"/>
      <c r="E39" s="49"/>
      <c r="F39" s="49"/>
      <c r="G39" s="49"/>
      <c r="H39" s="49"/>
    </row>
    <row r="40" spans="1:8" x14ac:dyDescent="0.2">
      <c r="A40" s="35"/>
      <c r="B40" s="44" t="s">
        <v>80</v>
      </c>
      <c r="C40" s="49"/>
      <c r="D40" s="49"/>
      <c r="E40" s="49"/>
      <c r="F40" s="49"/>
      <c r="G40" s="49"/>
      <c r="H40" s="49"/>
    </row>
    <row r="41" spans="1:8" x14ac:dyDescent="0.2">
      <c r="A41" s="35"/>
      <c r="B41" s="44" t="s">
        <v>81</v>
      </c>
      <c r="C41" s="49"/>
      <c r="D41" s="49"/>
      <c r="E41" s="49"/>
      <c r="F41" s="49"/>
      <c r="G41" s="49"/>
      <c r="H41" s="49"/>
    </row>
    <row r="42" spans="1:8" x14ac:dyDescent="0.2">
      <c r="A42" s="35"/>
      <c r="B42" s="44" t="s">
        <v>82</v>
      </c>
      <c r="C42" s="49">
        <v>0</v>
      </c>
      <c r="D42" s="49">
        <v>0</v>
      </c>
      <c r="E42" s="49">
        <v>0</v>
      </c>
      <c r="F42" s="49"/>
      <c r="G42" s="49"/>
      <c r="H42" s="49">
        <v>0</v>
      </c>
    </row>
    <row r="43" spans="1:8" x14ac:dyDescent="0.2">
      <c r="A43" s="35"/>
      <c r="B43" s="44" t="s">
        <v>83</v>
      </c>
      <c r="C43" s="49"/>
      <c r="D43" s="49"/>
      <c r="E43" s="49"/>
      <c r="F43" s="49"/>
      <c r="G43" s="49"/>
      <c r="H43" s="49"/>
    </row>
    <row r="44" spans="1:8" x14ac:dyDescent="0.2">
      <c r="A44" s="35"/>
      <c r="B44" s="44" t="s">
        <v>84</v>
      </c>
      <c r="C44" s="49">
        <v>0</v>
      </c>
      <c r="D44" s="49">
        <v>0</v>
      </c>
      <c r="E44" s="49">
        <v>0</v>
      </c>
      <c r="F44" s="49"/>
      <c r="G44" s="49"/>
      <c r="H44" s="49">
        <v>0</v>
      </c>
    </row>
    <row r="45" spans="1:8" x14ac:dyDescent="0.2">
      <c r="A45" s="35"/>
      <c r="B45" s="44" t="s">
        <v>85</v>
      </c>
      <c r="C45" s="49"/>
      <c r="D45" s="49"/>
      <c r="E45" s="49"/>
      <c r="F45" s="49"/>
      <c r="G45" s="49"/>
      <c r="H45" s="49"/>
    </row>
    <row r="46" spans="1:8" x14ac:dyDescent="0.2">
      <c r="A46" s="35"/>
      <c r="B46" s="44" t="s">
        <v>86</v>
      </c>
      <c r="C46" s="49"/>
      <c r="D46" s="49"/>
      <c r="E46" s="49"/>
      <c r="F46" s="49"/>
      <c r="G46" s="49"/>
      <c r="H46" s="49"/>
    </row>
    <row r="47" spans="1:8" x14ac:dyDescent="0.2">
      <c r="A47" s="35"/>
      <c r="B47" s="44" t="s">
        <v>87</v>
      </c>
      <c r="C47" s="49"/>
      <c r="D47" s="49"/>
      <c r="E47" s="49"/>
      <c r="F47" s="49"/>
      <c r="G47" s="49"/>
      <c r="H47" s="49"/>
    </row>
    <row r="48" spans="1:8" s="95" customFormat="1" x14ac:dyDescent="0.2">
      <c r="A48" s="152" t="s">
        <v>88</v>
      </c>
      <c r="B48" s="153"/>
      <c r="C48" s="94">
        <f>SUM(C49:C57)</f>
        <v>0</v>
      </c>
      <c r="D48" s="94">
        <f t="shared" ref="D48:H48" si="7">SUM(D49:D57)</f>
        <v>0</v>
      </c>
      <c r="E48" s="94">
        <f t="shared" si="7"/>
        <v>0</v>
      </c>
      <c r="F48" s="94">
        <f t="shared" si="7"/>
        <v>0</v>
      </c>
      <c r="G48" s="94">
        <f t="shared" si="7"/>
        <v>0</v>
      </c>
      <c r="H48" s="94">
        <f t="shared" si="7"/>
        <v>0</v>
      </c>
    </row>
    <row r="49" spans="1:8" x14ac:dyDescent="0.2">
      <c r="A49" s="35"/>
      <c r="B49" s="44" t="s">
        <v>89</v>
      </c>
      <c r="C49" s="49"/>
      <c r="D49" s="49">
        <v>0</v>
      </c>
      <c r="E49" s="49">
        <f t="shared" ref="E49:E55" si="8">SUM(C49:D49)</f>
        <v>0</v>
      </c>
      <c r="F49" s="49"/>
      <c r="G49" s="49"/>
      <c r="H49" s="49">
        <f t="shared" ref="H49:H57" si="9">E49-F49</f>
        <v>0</v>
      </c>
    </row>
    <row r="50" spans="1:8" x14ac:dyDescent="0.2">
      <c r="A50" s="35"/>
      <c r="B50" s="44" t="s">
        <v>90</v>
      </c>
      <c r="C50" s="49"/>
      <c r="D50" s="49">
        <v>0</v>
      </c>
      <c r="E50" s="49">
        <f t="shared" si="8"/>
        <v>0</v>
      </c>
      <c r="F50" s="49"/>
      <c r="G50" s="49"/>
      <c r="H50" s="49">
        <f t="shared" si="9"/>
        <v>0</v>
      </c>
    </row>
    <row r="51" spans="1:8" x14ac:dyDescent="0.2">
      <c r="A51" s="35"/>
      <c r="B51" s="44" t="s">
        <v>91</v>
      </c>
      <c r="C51" s="49"/>
      <c r="D51" s="49">
        <v>0</v>
      </c>
      <c r="E51" s="49">
        <f t="shared" si="8"/>
        <v>0</v>
      </c>
      <c r="F51" s="49"/>
      <c r="G51" s="49"/>
      <c r="H51" s="49">
        <f t="shared" si="9"/>
        <v>0</v>
      </c>
    </row>
    <row r="52" spans="1:8" x14ac:dyDescent="0.2">
      <c r="A52" s="35"/>
      <c r="B52" s="44" t="s">
        <v>92</v>
      </c>
      <c r="C52" s="49"/>
      <c r="D52" s="49">
        <v>0</v>
      </c>
      <c r="E52" s="49">
        <f t="shared" si="8"/>
        <v>0</v>
      </c>
      <c r="F52" s="49"/>
      <c r="G52" s="49"/>
      <c r="H52" s="49">
        <f t="shared" si="9"/>
        <v>0</v>
      </c>
    </row>
    <row r="53" spans="1:8" x14ac:dyDescent="0.2">
      <c r="A53" s="35"/>
      <c r="B53" s="44" t="s">
        <v>93</v>
      </c>
      <c r="C53" s="49"/>
      <c r="D53" s="49"/>
      <c r="E53" s="49">
        <f t="shared" si="8"/>
        <v>0</v>
      </c>
      <c r="F53" s="49"/>
      <c r="G53" s="49"/>
      <c r="H53" s="49">
        <f t="shared" si="9"/>
        <v>0</v>
      </c>
    </row>
    <row r="54" spans="1:8" x14ac:dyDescent="0.2">
      <c r="A54" s="35"/>
      <c r="B54" s="44" t="s">
        <v>94</v>
      </c>
      <c r="C54" s="49"/>
      <c r="D54" s="49">
        <v>0</v>
      </c>
      <c r="E54" s="49">
        <f t="shared" si="8"/>
        <v>0</v>
      </c>
      <c r="F54" s="49"/>
      <c r="G54" s="49"/>
      <c r="H54" s="49">
        <f t="shared" si="9"/>
        <v>0</v>
      </c>
    </row>
    <row r="55" spans="1:8" x14ac:dyDescent="0.2">
      <c r="A55" s="35"/>
      <c r="B55" s="44" t="s">
        <v>95</v>
      </c>
      <c r="C55" s="49"/>
      <c r="D55" s="49"/>
      <c r="E55" s="49">
        <f t="shared" si="8"/>
        <v>0</v>
      </c>
      <c r="F55" s="49"/>
      <c r="G55" s="49"/>
      <c r="H55" s="49">
        <f t="shared" si="9"/>
        <v>0</v>
      </c>
    </row>
    <row r="56" spans="1:8" x14ac:dyDescent="0.2">
      <c r="A56" s="35"/>
      <c r="B56" s="44" t="s">
        <v>96</v>
      </c>
      <c r="C56" s="49"/>
      <c r="D56" s="49"/>
      <c r="E56" s="49"/>
      <c r="F56" s="49"/>
      <c r="G56" s="49"/>
      <c r="H56" s="49">
        <f t="shared" si="9"/>
        <v>0</v>
      </c>
    </row>
    <row r="57" spans="1:8" x14ac:dyDescent="0.2">
      <c r="A57" s="35"/>
      <c r="B57" s="44" t="s">
        <v>97</v>
      </c>
      <c r="C57" s="49"/>
      <c r="D57" s="49"/>
      <c r="E57" s="49"/>
      <c r="F57" s="49"/>
      <c r="G57" s="49"/>
      <c r="H57" s="49">
        <f t="shared" si="9"/>
        <v>0</v>
      </c>
    </row>
    <row r="58" spans="1:8" s="95" customFormat="1" x14ac:dyDescent="0.2">
      <c r="A58" s="152" t="s">
        <v>98</v>
      </c>
      <c r="B58" s="153"/>
      <c r="C58" s="94">
        <f>SUM(C59:C61)</f>
        <v>0</v>
      </c>
      <c r="D58" s="94">
        <f t="shared" ref="D58:H58" si="10">SUM(D59:D61)</f>
        <v>0</v>
      </c>
      <c r="E58" s="94">
        <f t="shared" si="10"/>
        <v>0</v>
      </c>
      <c r="F58" s="94">
        <f t="shared" si="10"/>
        <v>0</v>
      </c>
      <c r="G58" s="94">
        <f t="shared" si="10"/>
        <v>0</v>
      </c>
      <c r="H58" s="94">
        <f t="shared" si="10"/>
        <v>0</v>
      </c>
    </row>
    <row r="59" spans="1:8" x14ac:dyDescent="0.2">
      <c r="A59" s="35"/>
      <c r="B59" s="44" t="s">
        <v>99</v>
      </c>
      <c r="C59" s="49"/>
      <c r="D59" s="49"/>
      <c r="E59" s="49"/>
      <c r="F59" s="49"/>
      <c r="G59" s="49"/>
      <c r="H59" s="49"/>
    </row>
    <row r="60" spans="1:8" x14ac:dyDescent="0.2">
      <c r="A60" s="35"/>
      <c r="B60" s="44" t="s">
        <v>100</v>
      </c>
      <c r="C60" s="49"/>
      <c r="D60" s="49"/>
      <c r="E60" s="49"/>
      <c r="F60" s="49"/>
      <c r="G60" s="49"/>
      <c r="H60" s="49"/>
    </row>
    <row r="61" spans="1:8" x14ac:dyDescent="0.2">
      <c r="A61" s="35"/>
      <c r="B61" s="44" t="s">
        <v>101</v>
      </c>
      <c r="C61" s="49"/>
      <c r="D61" s="49"/>
      <c r="E61" s="49"/>
      <c r="F61" s="49"/>
      <c r="G61" s="49"/>
      <c r="H61" s="49"/>
    </row>
    <row r="62" spans="1:8" s="95" customFormat="1" x14ac:dyDescent="0.2">
      <c r="A62" s="152" t="s">
        <v>102</v>
      </c>
      <c r="B62" s="153"/>
      <c r="C62" s="94">
        <f>SUM(C63:C70)</f>
        <v>0</v>
      </c>
      <c r="D62" s="94">
        <f t="shared" ref="D62:H62" si="11">SUM(D63:D70)</f>
        <v>0</v>
      </c>
      <c r="E62" s="94">
        <f t="shared" si="11"/>
        <v>0</v>
      </c>
      <c r="F62" s="94">
        <f t="shared" si="11"/>
        <v>0</v>
      </c>
      <c r="G62" s="94">
        <f t="shared" si="11"/>
        <v>0</v>
      </c>
      <c r="H62" s="94">
        <f t="shared" si="11"/>
        <v>0</v>
      </c>
    </row>
    <row r="63" spans="1:8" x14ac:dyDescent="0.2">
      <c r="A63" s="35"/>
      <c r="B63" s="44" t="s">
        <v>103</v>
      </c>
      <c r="C63" s="49"/>
      <c r="D63" s="49"/>
      <c r="E63" s="49"/>
      <c r="F63" s="49"/>
      <c r="G63" s="49"/>
      <c r="H63" s="49"/>
    </row>
    <row r="64" spans="1:8" x14ac:dyDescent="0.2">
      <c r="A64" s="35"/>
      <c r="B64" s="44" t="s">
        <v>104</v>
      </c>
      <c r="C64" s="49"/>
      <c r="D64" s="49"/>
      <c r="E64" s="49"/>
      <c r="F64" s="49"/>
      <c r="G64" s="49"/>
      <c r="H64" s="49"/>
    </row>
    <row r="65" spans="1:8" x14ac:dyDescent="0.2">
      <c r="A65" s="35"/>
      <c r="B65" s="44" t="s">
        <v>105</v>
      </c>
      <c r="C65" s="49"/>
      <c r="D65" s="49"/>
      <c r="E65" s="49"/>
      <c r="F65" s="49"/>
      <c r="G65" s="49"/>
      <c r="H65" s="49"/>
    </row>
    <row r="66" spans="1:8" x14ac:dyDescent="0.2">
      <c r="A66" s="35"/>
      <c r="B66" s="44" t="s">
        <v>106</v>
      </c>
      <c r="C66" s="49"/>
      <c r="D66" s="49"/>
      <c r="E66" s="49"/>
      <c r="F66" s="49"/>
      <c r="G66" s="49"/>
      <c r="H66" s="49"/>
    </row>
    <row r="67" spans="1:8" x14ac:dyDescent="0.2">
      <c r="A67" s="35"/>
      <c r="B67" s="44" t="s">
        <v>107</v>
      </c>
      <c r="C67" s="49"/>
      <c r="D67" s="49"/>
      <c r="E67" s="49"/>
      <c r="F67" s="49"/>
      <c r="G67" s="49"/>
      <c r="H67" s="49"/>
    </row>
    <row r="68" spans="1:8" x14ac:dyDescent="0.2">
      <c r="A68" s="35"/>
      <c r="B68" s="44" t="s">
        <v>108</v>
      </c>
      <c r="C68" s="49"/>
      <c r="D68" s="49"/>
      <c r="E68" s="49"/>
      <c r="F68" s="49"/>
      <c r="G68" s="49"/>
      <c r="H68" s="49"/>
    </row>
    <row r="69" spans="1:8" x14ac:dyDescent="0.2">
      <c r="A69" s="35"/>
      <c r="B69" s="44" t="s">
        <v>109</v>
      </c>
      <c r="C69" s="49"/>
      <c r="D69" s="49"/>
      <c r="E69" s="49"/>
      <c r="F69" s="49"/>
      <c r="G69" s="49"/>
      <c r="H69" s="49"/>
    </row>
    <row r="70" spans="1:8" x14ac:dyDescent="0.2">
      <c r="A70" s="35"/>
      <c r="B70" s="44" t="s">
        <v>110</v>
      </c>
      <c r="C70" s="49"/>
      <c r="D70" s="49"/>
      <c r="E70" s="49"/>
      <c r="F70" s="49"/>
      <c r="G70" s="49"/>
      <c r="H70" s="49"/>
    </row>
    <row r="71" spans="1:8" s="95" customFormat="1" x14ac:dyDescent="0.2">
      <c r="A71" s="152" t="s">
        <v>111</v>
      </c>
      <c r="B71" s="153"/>
      <c r="C71" s="94">
        <f>SUM(C72:C74)</f>
        <v>0</v>
      </c>
      <c r="D71" s="94">
        <f t="shared" ref="D71:H71" si="12">SUM(D72:D74)</f>
        <v>0</v>
      </c>
      <c r="E71" s="94">
        <f t="shared" si="12"/>
        <v>0</v>
      </c>
      <c r="F71" s="94">
        <f t="shared" si="12"/>
        <v>0</v>
      </c>
      <c r="G71" s="94">
        <f t="shared" si="12"/>
        <v>0</v>
      </c>
      <c r="H71" s="94">
        <f t="shared" si="12"/>
        <v>0</v>
      </c>
    </row>
    <row r="72" spans="1:8" x14ac:dyDescent="0.2">
      <c r="A72" s="35"/>
      <c r="B72" s="44" t="s">
        <v>112</v>
      </c>
      <c r="C72" s="49"/>
      <c r="D72" s="49"/>
      <c r="E72" s="49"/>
      <c r="F72" s="49"/>
      <c r="G72" s="49"/>
      <c r="H72" s="49"/>
    </row>
    <row r="73" spans="1:8" x14ac:dyDescent="0.2">
      <c r="A73" s="35"/>
      <c r="B73" s="44" t="s">
        <v>113</v>
      </c>
      <c r="C73" s="49"/>
      <c r="D73" s="49"/>
      <c r="E73" s="49"/>
      <c r="F73" s="49"/>
      <c r="G73" s="49"/>
      <c r="H73" s="49"/>
    </row>
    <row r="74" spans="1:8" x14ac:dyDescent="0.2">
      <c r="A74" s="35"/>
      <c r="B74" s="44" t="s">
        <v>114</v>
      </c>
      <c r="C74" s="49"/>
      <c r="D74" s="49"/>
      <c r="E74" s="49"/>
      <c r="F74" s="49"/>
      <c r="G74" s="49"/>
      <c r="H74" s="49"/>
    </row>
    <row r="75" spans="1:8" s="95" customFormat="1" x14ac:dyDescent="0.2">
      <c r="A75" s="152" t="s">
        <v>115</v>
      </c>
      <c r="B75" s="153"/>
      <c r="C75" s="94">
        <f>SUM(C76:C82)</f>
        <v>0</v>
      </c>
      <c r="D75" s="94">
        <f t="shared" ref="D75:H75" si="13">SUM(D76:D82)</f>
        <v>0</v>
      </c>
      <c r="E75" s="94">
        <f t="shared" si="13"/>
        <v>0</v>
      </c>
      <c r="F75" s="94">
        <f t="shared" si="13"/>
        <v>0</v>
      </c>
      <c r="G75" s="94">
        <f t="shared" si="13"/>
        <v>0</v>
      </c>
      <c r="H75" s="94">
        <f t="shared" si="13"/>
        <v>0</v>
      </c>
    </row>
    <row r="76" spans="1:8" x14ac:dyDescent="0.2">
      <c r="A76" s="35"/>
      <c r="B76" s="44" t="s">
        <v>116</v>
      </c>
      <c r="C76" s="75"/>
      <c r="D76" s="34"/>
      <c r="E76" s="34"/>
      <c r="F76" s="34"/>
      <c r="G76" s="34"/>
      <c r="H76" s="34"/>
    </row>
    <row r="77" spans="1:8" x14ac:dyDescent="0.2">
      <c r="A77" s="35"/>
      <c r="B77" s="44" t="s">
        <v>117</v>
      </c>
      <c r="C77" s="75"/>
      <c r="D77" s="34"/>
      <c r="E77" s="34"/>
      <c r="F77" s="34"/>
      <c r="G77" s="34"/>
      <c r="H77" s="34"/>
    </row>
    <row r="78" spans="1:8" x14ac:dyDescent="0.2">
      <c r="A78" s="35"/>
      <c r="B78" s="44" t="s">
        <v>118</v>
      </c>
      <c r="C78" s="75"/>
      <c r="D78" s="34"/>
      <c r="E78" s="34"/>
      <c r="F78" s="34"/>
      <c r="G78" s="34"/>
      <c r="H78" s="34"/>
    </row>
    <row r="79" spans="1:8" x14ac:dyDescent="0.2">
      <c r="A79" s="35"/>
      <c r="B79" s="44" t="s">
        <v>119</v>
      </c>
      <c r="C79" s="75"/>
      <c r="D79" s="34"/>
      <c r="E79" s="34"/>
      <c r="F79" s="34"/>
      <c r="G79" s="34"/>
      <c r="H79" s="34"/>
    </row>
    <row r="80" spans="1:8" x14ac:dyDescent="0.2">
      <c r="A80" s="35"/>
      <c r="B80" s="44" t="s">
        <v>120</v>
      </c>
      <c r="C80" s="75"/>
      <c r="D80" s="34"/>
      <c r="E80" s="34"/>
      <c r="F80" s="34"/>
      <c r="G80" s="34"/>
      <c r="H80" s="34"/>
    </row>
    <row r="81" spans="1:8" x14ac:dyDescent="0.2">
      <c r="A81" s="35"/>
      <c r="B81" s="44" t="s">
        <v>121</v>
      </c>
      <c r="C81" s="75"/>
      <c r="D81" s="34"/>
      <c r="E81" s="34"/>
      <c r="F81" s="34"/>
      <c r="G81" s="34"/>
      <c r="H81" s="34"/>
    </row>
    <row r="82" spans="1:8" x14ac:dyDescent="0.2">
      <c r="A82" s="35"/>
      <c r="B82" s="44" t="s">
        <v>122</v>
      </c>
      <c r="C82" s="75"/>
      <c r="D82" s="34"/>
      <c r="E82" s="34"/>
      <c r="F82" s="34"/>
      <c r="G82" s="34"/>
      <c r="H82" s="34"/>
    </row>
    <row r="83" spans="1:8" ht="12.75" thickBot="1" x14ac:dyDescent="0.25">
      <c r="A83" s="168"/>
      <c r="B83" s="169"/>
      <c r="C83" s="76"/>
      <c r="D83" s="77"/>
      <c r="E83" s="77"/>
      <c r="F83" s="77"/>
      <c r="G83" s="77"/>
      <c r="H83" s="77"/>
    </row>
    <row r="84" spans="1:8" ht="12.75" thickBot="1" x14ac:dyDescent="0.25">
      <c r="A84" s="45"/>
      <c r="C84" s="78"/>
      <c r="D84" s="78"/>
      <c r="E84" s="78"/>
      <c r="F84" s="78"/>
      <c r="G84" s="78"/>
      <c r="H84" s="78"/>
    </row>
    <row r="85" spans="1:8" x14ac:dyDescent="0.2">
      <c r="A85" s="166"/>
      <c r="B85" s="167"/>
      <c r="C85" s="174"/>
      <c r="D85" s="174"/>
      <c r="E85" s="174"/>
      <c r="F85" s="174"/>
      <c r="G85" s="174"/>
      <c r="H85" s="174"/>
    </row>
    <row r="86" spans="1:8" x14ac:dyDescent="0.2">
      <c r="A86" s="172" t="s">
        <v>123</v>
      </c>
      <c r="B86" s="173"/>
      <c r="C86" s="175"/>
      <c r="D86" s="175"/>
      <c r="E86" s="175"/>
      <c r="F86" s="175"/>
      <c r="G86" s="175"/>
      <c r="H86" s="175"/>
    </row>
    <row r="87" spans="1:8" x14ac:dyDescent="0.2">
      <c r="A87" s="170" t="s">
        <v>50</v>
      </c>
      <c r="B87" s="171"/>
      <c r="C87" s="75"/>
      <c r="D87" s="34"/>
      <c r="E87" s="34"/>
      <c r="F87" s="34"/>
      <c r="G87" s="34"/>
      <c r="H87" s="34"/>
    </row>
    <row r="88" spans="1:8" x14ac:dyDescent="0.2">
      <c r="A88" s="35"/>
      <c r="B88" s="44" t="s">
        <v>51</v>
      </c>
      <c r="C88" s="75"/>
      <c r="D88" s="34"/>
      <c r="E88" s="34"/>
      <c r="F88" s="34"/>
      <c r="G88" s="34"/>
      <c r="H88" s="34"/>
    </row>
    <row r="89" spans="1:8" x14ac:dyDescent="0.2">
      <c r="A89" s="35"/>
      <c r="B89" s="44" t="s">
        <v>52</v>
      </c>
      <c r="C89" s="75"/>
      <c r="D89" s="34"/>
      <c r="E89" s="34"/>
      <c r="F89" s="34"/>
      <c r="G89" s="34"/>
      <c r="H89" s="34"/>
    </row>
    <row r="90" spans="1:8" x14ac:dyDescent="0.2">
      <c r="A90" s="35"/>
      <c r="B90" s="44" t="s">
        <v>53</v>
      </c>
      <c r="C90" s="75"/>
      <c r="D90" s="34"/>
      <c r="E90" s="34"/>
      <c r="F90" s="34"/>
      <c r="G90" s="34"/>
      <c r="H90" s="34"/>
    </row>
    <row r="91" spans="1:8" x14ac:dyDescent="0.2">
      <c r="A91" s="35"/>
      <c r="B91" s="44" t="s">
        <v>54</v>
      </c>
      <c r="C91" s="75"/>
      <c r="D91" s="34"/>
      <c r="E91" s="34"/>
      <c r="F91" s="34"/>
      <c r="G91" s="34"/>
      <c r="H91" s="34"/>
    </row>
    <row r="92" spans="1:8" x14ac:dyDescent="0.2">
      <c r="A92" s="35"/>
      <c r="B92" s="44" t="s">
        <v>55</v>
      </c>
      <c r="C92" s="75"/>
      <c r="D92" s="34"/>
      <c r="E92" s="34"/>
      <c r="F92" s="34"/>
      <c r="G92" s="34"/>
      <c r="H92" s="34"/>
    </row>
    <row r="93" spans="1:8" x14ac:dyDescent="0.2">
      <c r="A93" s="35"/>
      <c r="B93" s="44" t="s">
        <v>56</v>
      </c>
      <c r="C93" s="75"/>
      <c r="D93" s="34"/>
      <c r="E93" s="34"/>
      <c r="F93" s="34"/>
      <c r="G93" s="34"/>
      <c r="H93" s="34"/>
    </row>
    <row r="94" spans="1:8" x14ac:dyDescent="0.2">
      <c r="A94" s="35"/>
      <c r="B94" s="44" t="s">
        <v>57</v>
      </c>
      <c r="C94" s="75"/>
      <c r="D94" s="34"/>
      <c r="E94" s="34"/>
      <c r="F94" s="34"/>
      <c r="G94" s="34"/>
      <c r="H94" s="34"/>
    </row>
    <row r="95" spans="1:8" x14ac:dyDescent="0.2">
      <c r="A95" s="170" t="s">
        <v>58</v>
      </c>
      <c r="B95" s="171"/>
      <c r="C95" s="75"/>
      <c r="D95" s="34"/>
      <c r="E95" s="34"/>
      <c r="F95" s="34"/>
      <c r="G95" s="34"/>
      <c r="H95" s="34"/>
    </row>
    <row r="96" spans="1:8" x14ac:dyDescent="0.2">
      <c r="A96" s="35"/>
      <c r="B96" s="44" t="s">
        <v>59</v>
      </c>
      <c r="C96" s="75"/>
      <c r="D96" s="34"/>
      <c r="E96" s="34"/>
      <c r="F96" s="34"/>
      <c r="G96" s="34"/>
      <c r="H96" s="34"/>
    </row>
    <row r="97" spans="1:8" x14ac:dyDescent="0.2">
      <c r="A97" s="35"/>
      <c r="B97" s="44" t="s">
        <v>60</v>
      </c>
      <c r="C97" s="75"/>
      <c r="D97" s="34"/>
      <c r="E97" s="34"/>
      <c r="F97" s="34"/>
      <c r="G97" s="34"/>
      <c r="H97" s="34"/>
    </row>
    <row r="98" spans="1:8" x14ac:dyDescent="0.2">
      <c r="A98" s="35"/>
      <c r="B98" s="44" t="s">
        <v>61</v>
      </c>
      <c r="C98" s="75"/>
      <c r="D98" s="34"/>
      <c r="E98" s="34"/>
      <c r="F98" s="34"/>
      <c r="G98" s="34"/>
      <c r="H98" s="34"/>
    </row>
    <row r="99" spans="1:8" x14ac:dyDescent="0.2">
      <c r="A99" s="35"/>
      <c r="B99" s="44" t="s">
        <v>62</v>
      </c>
      <c r="C99" s="75"/>
      <c r="D99" s="34"/>
      <c r="E99" s="34"/>
      <c r="F99" s="34"/>
      <c r="G99" s="34"/>
      <c r="H99" s="34"/>
    </row>
    <row r="100" spans="1:8" x14ac:dyDescent="0.2">
      <c r="A100" s="35"/>
      <c r="B100" s="44" t="s">
        <v>63</v>
      </c>
      <c r="C100" s="75"/>
      <c r="D100" s="34"/>
      <c r="E100" s="34"/>
      <c r="F100" s="34"/>
      <c r="G100" s="34"/>
      <c r="H100" s="34"/>
    </row>
    <row r="101" spans="1:8" x14ac:dyDescent="0.2">
      <c r="A101" s="35"/>
      <c r="B101" s="44" t="s">
        <v>64</v>
      </c>
      <c r="C101" s="75"/>
      <c r="D101" s="34"/>
      <c r="E101" s="34"/>
      <c r="F101" s="34"/>
      <c r="G101" s="34"/>
      <c r="H101" s="34"/>
    </row>
    <row r="102" spans="1:8" x14ac:dyDescent="0.2">
      <c r="A102" s="35"/>
      <c r="B102" s="44" t="s">
        <v>65</v>
      </c>
      <c r="C102" s="75"/>
      <c r="D102" s="34"/>
      <c r="E102" s="34"/>
      <c r="F102" s="34"/>
      <c r="G102" s="34"/>
      <c r="H102" s="34"/>
    </row>
    <row r="103" spans="1:8" x14ac:dyDescent="0.2">
      <c r="A103" s="35"/>
      <c r="B103" s="44" t="s">
        <v>66</v>
      </c>
      <c r="C103" s="75"/>
      <c r="D103" s="34"/>
      <c r="E103" s="34"/>
      <c r="F103" s="34"/>
      <c r="G103" s="34"/>
      <c r="H103" s="34"/>
    </row>
    <row r="104" spans="1:8" x14ac:dyDescent="0.2">
      <c r="A104" s="35"/>
      <c r="B104" s="44" t="s">
        <v>67</v>
      </c>
      <c r="C104" s="75"/>
      <c r="D104" s="34"/>
      <c r="E104" s="34"/>
      <c r="F104" s="34"/>
      <c r="G104" s="34"/>
      <c r="H104" s="34"/>
    </row>
    <row r="105" spans="1:8" x14ac:dyDescent="0.2">
      <c r="A105" s="170" t="s">
        <v>68</v>
      </c>
      <c r="B105" s="171"/>
      <c r="C105" s="75"/>
      <c r="D105" s="34"/>
      <c r="E105" s="34"/>
      <c r="F105" s="34"/>
      <c r="G105" s="34"/>
      <c r="H105" s="34"/>
    </row>
    <row r="106" spans="1:8" x14ac:dyDescent="0.2">
      <c r="A106" s="35"/>
      <c r="B106" s="44" t="s">
        <v>69</v>
      </c>
      <c r="C106" s="75"/>
      <c r="D106" s="34"/>
      <c r="E106" s="34"/>
      <c r="F106" s="34"/>
      <c r="G106" s="34"/>
      <c r="H106" s="34"/>
    </row>
    <row r="107" spans="1:8" x14ac:dyDescent="0.2">
      <c r="A107" s="35"/>
      <c r="B107" s="44" t="s">
        <v>70</v>
      </c>
      <c r="C107" s="75"/>
      <c r="D107" s="34"/>
      <c r="E107" s="34"/>
      <c r="F107" s="34"/>
      <c r="G107" s="34"/>
      <c r="H107" s="34"/>
    </row>
    <row r="108" spans="1:8" x14ac:dyDescent="0.2">
      <c r="A108" s="35"/>
      <c r="B108" s="44" t="s">
        <v>71</v>
      </c>
      <c r="C108" s="75"/>
      <c r="D108" s="34"/>
      <c r="E108" s="34"/>
      <c r="F108" s="34"/>
      <c r="G108" s="34"/>
      <c r="H108" s="34"/>
    </row>
    <row r="109" spans="1:8" x14ac:dyDescent="0.2">
      <c r="A109" s="35"/>
      <c r="B109" s="44" t="s">
        <v>72</v>
      </c>
      <c r="C109" s="75"/>
      <c r="D109" s="34"/>
      <c r="E109" s="34"/>
      <c r="F109" s="34"/>
      <c r="G109" s="34"/>
      <c r="H109" s="34"/>
    </row>
    <row r="110" spans="1:8" x14ac:dyDescent="0.2">
      <c r="A110" s="35"/>
      <c r="B110" s="44" t="s">
        <v>73</v>
      </c>
      <c r="C110" s="75"/>
      <c r="D110" s="34"/>
      <c r="E110" s="34"/>
      <c r="F110" s="34"/>
      <c r="G110" s="34"/>
      <c r="H110" s="34"/>
    </row>
    <row r="111" spans="1:8" x14ac:dyDescent="0.2">
      <c r="A111" s="35"/>
      <c r="B111" s="44" t="s">
        <v>74</v>
      </c>
      <c r="C111" s="75"/>
      <c r="D111" s="34"/>
      <c r="E111" s="34"/>
      <c r="F111" s="34"/>
      <c r="G111" s="34"/>
      <c r="H111" s="34"/>
    </row>
    <row r="112" spans="1:8" x14ac:dyDescent="0.2">
      <c r="A112" s="35"/>
      <c r="B112" s="44" t="s">
        <v>75</v>
      </c>
      <c r="C112" s="75"/>
      <c r="D112" s="34"/>
      <c r="E112" s="34"/>
      <c r="F112" s="34"/>
      <c r="G112" s="34"/>
      <c r="H112" s="34"/>
    </row>
    <row r="113" spans="1:8" x14ac:dyDescent="0.2">
      <c r="A113" s="35"/>
      <c r="B113" s="44" t="s">
        <v>76</v>
      </c>
      <c r="C113" s="75"/>
      <c r="D113" s="34"/>
      <c r="E113" s="34"/>
      <c r="F113" s="34"/>
      <c r="G113" s="34"/>
      <c r="H113" s="34"/>
    </row>
    <row r="114" spans="1:8" x14ac:dyDescent="0.2">
      <c r="A114" s="35"/>
      <c r="B114" s="44" t="s">
        <v>77</v>
      </c>
      <c r="C114" s="75"/>
      <c r="D114" s="34"/>
      <c r="E114" s="34"/>
      <c r="F114" s="34"/>
      <c r="G114" s="34"/>
      <c r="H114" s="34"/>
    </row>
    <row r="115" spans="1:8" x14ac:dyDescent="0.2">
      <c r="A115" s="170" t="s">
        <v>78</v>
      </c>
      <c r="B115" s="171"/>
      <c r="C115" s="75"/>
      <c r="D115" s="34"/>
      <c r="E115" s="34"/>
      <c r="F115" s="34"/>
      <c r="G115" s="34"/>
      <c r="H115" s="34"/>
    </row>
    <row r="116" spans="1:8" x14ac:dyDescent="0.2">
      <c r="A116" s="35"/>
      <c r="B116" s="44" t="s">
        <v>79</v>
      </c>
      <c r="C116" s="75"/>
      <c r="D116" s="34"/>
      <c r="E116" s="34"/>
      <c r="F116" s="34"/>
      <c r="G116" s="34"/>
      <c r="H116" s="34"/>
    </row>
    <row r="117" spans="1:8" x14ac:dyDescent="0.2">
      <c r="A117" s="35"/>
      <c r="B117" s="44" t="s">
        <v>80</v>
      </c>
      <c r="C117" s="75"/>
      <c r="D117" s="34"/>
      <c r="E117" s="34"/>
      <c r="F117" s="34"/>
      <c r="G117" s="34"/>
      <c r="H117" s="34"/>
    </row>
    <row r="118" spans="1:8" x14ac:dyDescent="0.2">
      <c r="A118" s="35"/>
      <c r="B118" s="44" t="s">
        <v>81</v>
      </c>
      <c r="C118" s="75"/>
      <c r="D118" s="34"/>
      <c r="E118" s="34"/>
      <c r="F118" s="34"/>
      <c r="G118" s="34"/>
      <c r="H118" s="34"/>
    </row>
    <row r="119" spans="1:8" x14ac:dyDescent="0.2">
      <c r="A119" s="35"/>
      <c r="B119" s="44" t="s">
        <v>82</v>
      </c>
      <c r="C119" s="75"/>
      <c r="D119" s="34"/>
      <c r="E119" s="34"/>
      <c r="F119" s="34"/>
      <c r="G119" s="34"/>
      <c r="H119" s="34"/>
    </row>
    <row r="120" spans="1:8" x14ac:dyDescent="0.2">
      <c r="A120" s="35"/>
      <c r="B120" s="44" t="s">
        <v>83</v>
      </c>
      <c r="C120" s="75"/>
      <c r="D120" s="34"/>
      <c r="E120" s="34"/>
      <c r="F120" s="34"/>
      <c r="G120" s="34"/>
      <c r="H120" s="34"/>
    </row>
    <row r="121" spans="1:8" x14ac:dyDescent="0.2">
      <c r="A121" s="35"/>
      <c r="B121" s="44" t="s">
        <v>84</v>
      </c>
      <c r="C121" s="75"/>
      <c r="D121" s="34"/>
      <c r="E121" s="34"/>
      <c r="F121" s="34"/>
      <c r="G121" s="34"/>
      <c r="H121" s="34"/>
    </row>
    <row r="122" spans="1:8" x14ac:dyDescent="0.2">
      <c r="A122" s="35"/>
      <c r="B122" s="44" t="s">
        <v>85</v>
      </c>
      <c r="C122" s="75"/>
      <c r="D122" s="34"/>
      <c r="E122" s="34"/>
      <c r="F122" s="34"/>
      <c r="G122" s="34"/>
      <c r="H122" s="34"/>
    </row>
    <row r="123" spans="1:8" x14ac:dyDescent="0.2">
      <c r="A123" s="35"/>
      <c r="B123" s="44" t="s">
        <v>86</v>
      </c>
      <c r="C123" s="75"/>
      <c r="D123" s="34"/>
      <c r="E123" s="34"/>
      <c r="F123" s="34"/>
      <c r="G123" s="34"/>
      <c r="H123" s="34"/>
    </row>
    <row r="124" spans="1:8" x14ac:dyDescent="0.2">
      <c r="A124" s="35"/>
      <c r="B124" s="44" t="s">
        <v>87</v>
      </c>
      <c r="C124" s="75"/>
      <c r="D124" s="34"/>
      <c r="E124" s="34"/>
      <c r="F124" s="34"/>
      <c r="G124" s="34"/>
      <c r="H124" s="34"/>
    </row>
    <row r="125" spans="1:8" x14ac:dyDescent="0.2">
      <c r="A125" s="170" t="s">
        <v>88</v>
      </c>
      <c r="B125" s="171"/>
      <c r="C125" s="75"/>
      <c r="D125" s="34"/>
      <c r="E125" s="34"/>
      <c r="F125" s="34"/>
      <c r="G125" s="34"/>
      <c r="H125" s="34"/>
    </row>
    <row r="126" spans="1:8" x14ac:dyDescent="0.2">
      <c r="A126" s="35"/>
      <c r="B126" s="44" t="s">
        <v>89</v>
      </c>
      <c r="C126" s="75"/>
      <c r="D126" s="34"/>
      <c r="E126" s="34"/>
      <c r="F126" s="34"/>
      <c r="G126" s="34"/>
      <c r="H126" s="34"/>
    </row>
    <row r="127" spans="1:8" x14ac:dyDescent="0.2">
      <c r="A127" s="35"/>
      <c r="B127" s="44" t="s">
        <v>90</v>
      </c>
      <c r="C127" s="75"/>
      <c r="D127" s="34"/>
      <c r="E127" s="34"/>
      <c r="F127" s="34"/>
      <c r="G127" s="34"/>
      <c r="H127" s="34"/>
    </row>
    <row r="128" spans="1:8" x14ac:dyDescent="0.2">
      <c r="A128" s="35"/>
      <c r="B128" s="44" t="s">
        <v>91</v>
      </c>
      <c r="C128" s="75"/>
      <c r="D128" s="34"/>
      <c r="E128" s="34"/>
      <c r="F128" s="34"/>
      <c r="G128" s="34"/>
      <c r="H128" s="34"/>
    </row>
    <row r="129" spans="1:8" x14ac:dyDescent="0.2">
      <c r="A129" s="35"/>
      <c r="B129" s="44" t="s">
        <v>92</v>
      </c>
      <c r="C129" s="75"/>
      <c r="D129" s="34"/>
      <c r="E129" s="34"/>
      <c r="F129" s="34"/>
      <c r="G129" s="34"/>
      <c r="H129" s="34"/>
    </row>
    <row r="130" spans="1:8" x14ac:dyDescent="0.2">
      <c r="A130" s="35"/>
      <c r="B130" s="44" t="s">
        <v>93</v>
      </c>
      <c r="C130" s="75"/>
      <c r="D130" s="34"/>
      <c r="E130" s="34"/>
      <c r="F130" s="34"/>
      <c r="G130" s="34"/>
      <c r="H130" s="34"/>
    </row>
    <row r="131" spans="1:8" x14ac:dyDescent="0.2">
      <c r="A131" s="35"/>
      <c r="B131" s="44" t="s">
        <v>94</v>
      </c>
      <c r="C131" s="75"/>
      <c r="D131" s="34"/>
      <c r="E131" s="34"/>
      <c r="F131" s="34"/>
      <c r="G131" s="34"/>
      <c r="H131" s="34"/>
    </row>
    <row r="132" spans="1:8" x14ac:dyDescent="0.2">
      <c r="A132" s="35"/>
      <c r="B132" s="44" t="s">
        <v>95</v>
      </c>
      <c r="C132" s="75"/>
      <c r="D132" s="34"/>
      <c r="E132" s="34"/>
      <c r="F132" s="34"/>
      <c r="G132" s="34"/>
      <c r="H132" s="34"/>
    </row>
    <row r="133" spans="1:8" x14ac:dyDescent="0.2">
      <c r="A133" s="35"/>
      <c r="B133" s="44" t="s">
        <v>96</v>
      </c>
      <c r="C133" s="75"/>
      <c r="D133" s="34"/>
      <c r="E133" s="34"/>
      <c r="F133" s="34"/>
      <c r="G133" s="34"/>
      <c r="H133" s="34"/>
    </row>
    <row r="134" spans="1:8" x14ac:dyDescent="0.2">
      <c r="A134" s="35"/>
      <c r="B134" s="44" t="s">
        <v>97</v>
      </c>
      <c r="C134" s="75"/>
      <c r="D134" s="34"/>
      <c r="E134" s="34"/>
      <c r="F134" s="34"/>
      <c r="G134" s="34"/>
      <c r="H134" s="34"/>
    </row>
    <row r="135" spans="1:8" x14ac:dyDescent="0.2">
      <c r="A135" s="170" t="s">
        <v>98</v>
      </c>
      <c r="B135" s="171"/>
      <c r="C135" s="75"/>
      <c r="D135" s="34"/>
      <c r="E135" s="34"/>
      <c r="F135" s="34"/>
      <c r="G135" s="34"/>
      <c r="H135" s="34"/>
    </row>
    <row r="136" spans="1:8" x14ac:dyDescent="0.2">
      <c r="A136" s="35"/>
      <c r="B136" s="44" t="s">
        <v>99</v>
      </c>
      <c r="C136" s="75"/>
      <c r="D136" s="34"/>
      <c r="E136" s="34"/>
      <c r="F136" s="34"/>
      <c r="G136" s="34"/>
      <c r="H136" s="34"/>
    </row>
    <row r="137" spans="1:8" x14ac:dyDescent="0.2">
      <c r="A137" s="35"/>
      <c r="B137" s="44" t="s">
        <v>100</v>
      </c>
      <c r="C137" s="75"/>
      <c r="D137" s="34"/>
      <c r="E137" s="34"/>
      <c r="F137" s="34"/>
      <c r="G137" s="34"/>
      <c r="H137" s="34"/>
    </row>
    <row r="138" spans="1:8" x14ac:dyDescent="0.2">
      <c r="A138" s="35"/>
      <c r="B138" s="44" t="s">
        <v>101</v>
      </c>
      <c r="C138" s="75"/>
      <c r="D138" s="34"/>
      <c r="E138" s="34"/>
      <c r="F138" s="34"/>
      <c r="G138" s="34"/>
      <c r="H138" s="34"/>
    </row>
    <row r="139" spans="1:8" x14ac:dyDescent="0.2">
      <c r="A139" s="170" t="s">
        <v>102</v>
      </c>
      <c r="B139" s="171"/>
      <c r="C139" s="75"/>
      <c r="D139" s="34"/>
      <c r="E139" s="34"/>
      <c r="F139" s="34"/>
      <c r="G139" s="34"/>
      <c r="H139" s="34"/>
    </row>
    <row r="140" spans="1:8" x14ac:dyDescent="0.2">
      <c r="A140" s="35"/>
      <c r="B140" s="44" t="s">
        <v>103</v>
      </c>
      <c r="C140" s="75"/>
      <c r="D140" s="34"/>
      <c r="E140" s="34"/>
      <c r="F140" s="34"/>
      <c r="G140" s="34"/>
      <c r="H140" s="34"/>
    </row>
    <row r="141" spans="1:8" x14ac:dyDescent="0.2">
      <c r="A141" s="35"/>
      <c r="B141" s="44" t="s">
        <v>104</v>
      </c>
      <c r="C141" s="75"/>
      <c r="D141" s="34"/>
      <c r="E141" s="34"/>
      <c r="F141" s="34"/>
      <c r="G141" s="34"/>
      <c r="H141" s="34"/>
    </row>
    <row r="142" spans="1:8" x14ac:dyDescent="0.2">
      <c r="A142" s="35"/>
      <c r="B142" s="44" t="s">
        <v>105</v>
      </c>
      <c r="C142" s="75"/>
      <c r="D142" s="34"/>
      <c r="E142" s="34"/>
      <c r="F142" s="34"/>
      <c r="G142" s="34"/>
      <c r="H142" s="34"/>
    </row>
    <row r="143" spans="1:8" x14ac:dyDescent="0.2">
      <c r="A143" s="35"/>
      <c r="B143" s="44" t="s">
        <v>106</v>
      </c>
      <c r="C143" s="75"/>
      <c r="D143" s="34"/>
      <c r="E143" s="34"/>
      <c r="F143" s="34"/>
      <c r="G143" s="34"/>
      <c r="H143" s="34"/>
    </row>
    <row r="144" spans="1:8" x14ac:dyDescent="0.2">
      <c r="A144" s="35"/>
      <c r="B144" s="44" t="s">
        <v>107</v>
      </c>
      <c r="C144" s="75"/>
      <c r="D144" s="34"/>
      <c r="E144" s="34"/>
      <c r="F144" s="34"/>
      <c r="G144" s="34"/>
      <c r="H144" s="34"/>
    </row>
    <row r="145" spans="1:8" x14ac:dyDescent="0.2">
      <c r="A145" s="35"/>
      <c r="B145" s="44" t="s">
        <v>108</v>
      </c>
      <c r="C145" s="75"/>
      <c r="D145" s="34"/>
      <c r="E145" s="34"/>
      <c r="F145" s="34"/>
      <c r="G145" s="34"/>
      <c r="H145" s="34"/>
    </row>
    <row r="146" spans="1:8" x14ac:dyDescent="0.2">
      <c r="A146" s="35"/>
      <c r="B146" s="44" t="s">
        <v>109</v>
      </c>
      <c r="C146" s="75"/>
      <c r="D146" s="34"/>
      <c r="E146" s="34"/>
      <c r="F146" s="34"/>
      <c r="G146" s="34"/>
      <c r="H146" s="34"/>
    </row>
    <row r="147" spans="1:8" x14ac:dyDescent="0.2">
      <c r="A147" s="35"/>
      <c r="B147" s="44" t="s">
        <v>110</v>
      </c>
      <c r="C147" s="75"/>
      <c r="D147" s="34"/>
      <c r="E147" s="34"/>
      <c r="F147" s="34"/>
      <c r="G147" s="34"/>
      <c r="H147" s="34"/>
    </row>
    <row r="148" spans="1:8" x14ac:dyDescent="0.2">
      <c r="A148" s="170" t="s">
        <v>111</v>
      </c>
      <c r="B148" s="171"/>
      <c r="C148" s="75"/>
      <c r="D148" s="34"/>
      <c r="E148" s="34"/>
      <c r="F148" s="34"/>
      <c r="G148" s="34"/>
      <c r="H148" s="34"/>
    </row>
    <row r="149" spans="1:8" x14ac:dyDescent="0.2">
      <c r="A149" s="35"/>
      <c r="B149" s="44" t="s">
        <v>112</v>
      </c>
      <c r="C149" s="75"/>
      <c r="D149" s="34"/>
      <c r="E149" s="34"/>
      <c r="F149" s="34"/>
      <c r="G149" s="34"/>
      <c r="H149" s="34"/>
    </row>
    <row r="150" spans="1:8" x14ac:dyDescent="0.2">
      <c r="A150" s="35"/>
      <c r="B150" s="44" t="s">
        <v>113</v>
      </c>
      <c r="C150" s="75"/>
      <c r="D150" s="34"/>
      <c r="E150" s="34"/>
      <c r="F150" s="34"/>
      <c r="G150" s="34"/>
      <c r="H150" s="34"/>
    </row>
    <row r="151" spans="1:8" x14ac:dyDescent="0.2">
      <c r="A151" s="35"/>
      <c r="B151" s="44" t="s">
        <v>114</v>
      </c>
      <c r="C151" s="75"/>
      <c r="D151" s="34"/>
      <c r="E151" s="34"/>
      <c r="F151" s="34"/>
      <c r="G151" s="34"/>
      <c r="H151" s="34"/>
    </row>
    <row r="152" spans="1:8" x14ac:dyDescent="0.2">
      <c r="A152" s="170" t="s">
        <v>115</v>
      </c>
      <c r="B152" s="171"/>
      <c r="C152" s="75"/>
      <c r="D152" s="34"/>
      <c r="E152" s="34"/>
      <c r="F152" s="34"/>
      <c r="G152" s="34"/>
      <c r="H152" s="34"/>
    </row>
    <row r="153" spans="1:8" x14ac:dyDescent="0.2">
      <c r="A153" s="35"/>
      <c r="B153" s="44" t="s">
        <v>116</v>
      </c>
      <c r="C153" s="75"/>
      <c r="D153" s="34"/>
      <c r="E153" s="34"/>
      <c r="F153" s="34"/>
      <c r="G153" s="34"/>
      <c r="H153" s="34"/>
    </row>
    <row r="154" spans="1:8" x14ac:dyDescent="0.2">
      <c r="A154" s="35"/>
      <c r="B154" s="44" t="s">
        <v>117</v>
      </c>
      <c r="C154" s="75"/>
      <c r="D154" s="34"/>
      <c r="E154" s="34"/>
      <c r="F154" s="34"/>
      <c r="G154" s="34"/>
      <c r="H154" s="34"/>
    </row>
    <row r="155" spans="1:8" x14ac:dyDescent="0.2">
      <c r="A155" s="35"/>
      <c r="B155" s="44" t="s">
        <v>118</v>
      </c>
      <c r="C155" s="75"/>
      <c r="D155" s="34"/>
      <c r="E155" s="34"/>
      <c r="F155" s="34"/>
      <c r="G155" s="34"/>
      <c r="H155" s="34"/>
    </row>
    <row r="156" spans="1:8" x14ac:dyDescent="0.2">
      <c r="A156" s="35"/>
      <c r="B156" s="44" t="s">
        <v>119</v>
      </c>
      <c r="C156" s="75"/>
      <c r="D156" s="34"/>
      <c r="E156" s="34"/>
      <c r="F156" s="34"/>
      <c r="G156" s="34"/>
      <c r="H156" s="34"/>
    </row>
    <row r="157" spans="1:8" x14ac:dyDescent="0.2">
      <c r="A157" s="35"/>
      <c r="B157" s="44" t="s">
        <v>120</v>
      </c>
      <c r="C157" s="75"/>
      <c r="D157" s="34"/>
      <c r="E157" s="34"/>
      <c r="F157" s="34"/>
      <c r="G157" s="34"/>
      <c r="H157" s="34"/>
    </row>
    <row r="158" spans="1:8" x14ac:dyDescent="0.2">
      <c r="A158" s="35"/>
      <c r="B158" s="44" t="s">
        <v>121</v>
      </c>
      <c r="C158" s="75"/>
      <c r="D158" s="34"/>
      <c r="E158" s="34"/>
      <c r="F158" s="34"/>
      <c r="G158" s="34"/>
      <c r="H158" s="34"/>
    </row>
    <row r="159" spans="1:8" x14ac:dyDescent="0.2">
      <c r="A159" s="35"/>
      <c r="B159" s="44" t="s">
        <v>122</v>
      </c>
      <c r="C159" s="75"/>
      <c r="D159" s="34"/>
      <c r="E159" s="34"/>
      <c r="F159" s="34"/>
      <c r="G159" s="34"/>
      <c r="H159" s="34"/>
    </row>
    <row r="160" spans="1:8" x14ac:dyDescent="0.2">
      <c r="A160" s="35"/>
      <c r="B160" s="44"/>
      <c r="C160" s="75"/>
      <c r="D160" s="34"/>
      <c r="E160" s="34"/>
      <c r="F160" s="34"/>
      <c r="G160" s="34"/>
      <c r="H160" s="34"/>
    </row>
    <row r="161" spans="1:8" x14ac:dyDescent="0.2">
      <c r="A161" s="172" t="s">
        <v>124</v>
      </c>
      <c r="B161" s="173"/>
      <c r="C161" s="79">
        <f>C85+C9</f>
        <v>42804811.869999997</v>
      </c>
      <c r="D161" s="79">
        <f t="shared" ref="D161:H161" si="14">D85+D9</f>
        <v>0</v>
      </c>
      <c r="E161" s="79">
        <f t="shared" si="14"/>
        <v>42804811.869999997</v>
      </c>
      <c r="F161" s="79">
        <f t="shared" si="14"/>
        <v>12822833.23</v>
      </c>
      <c r="G161" s="79">
        <f t="shared" si="14"/>
        <v>12463219.160000002</v>
      </c>
      <c r="H161" s="48">
        <f t="shared" si="14"/>
        <v>29981978.640000001</v>
      </c>
    </row>
    <row r="162" spans="1:8" ht="12.75" thickBot="1" x14ac:dyDescent="0.25">
      <c r="A162" s="46"/>
      <c r="B162" s="47"/>
      <c r="C162" s="80"/>
      <c r="D162" s="81"/>
      <c r="E162" s="81"/>
      <c r="F162" s="81"/>
      <c r="G162" s="81"/>
      <c r="H162" s="81"/>
    </row>
    <row r="163" spans="1:8" x14ac:dyDescent="0.2">
      <c r="A163" s="1"/>
    </row>
  </sheetData>
  <mergeCells count="37">
    <mergeCell ref="A135:B135"/>
    <mergeCell ref="A139:B139"/>
    <mergeCell ref="A148:B148"/>
    <mergeCell ref="A152:B152"/>
    <mergeCell ref="A161:B161"/>
    <mergeCell ref="H85:H86"/>
    <mergeCell ref="A87:B87"/>
    <mergeCell ref="A95:B95"/>
    <mergeCell ref="A105:B105"/>
    <mergeCell ref="A115:B115"/>
    <mergeCell ref="F85:F86"/>
    <mergeCell ref="G85:G86"/>
    <mergeCell ref="A125:B125"/>
    <mergeCell ref="A86:B86"/>
    <mergeCell ref="C85:C86"/>
    <mergeCell ref="D85:D86"/>
    <mergeCell ref="E85:E86"/>
    <mergeCell ref="A85:B85"/>
    <mergeCell ref="A58:B58"/>
    <mergeCell ref="A62:B62"/>
    <mergeCell ref="A71:B71"/>
    <mergeCell ref="A75:B75"/>
    <mergeCell ref="A83:B83"/>
    <mergeCell ref="A48:B48"/>
    <mergeCell ref="A2:H2"/>
    <mergeCell ref="A3:H3"/>
    <mergeCell ref="A4:H4"/>
    <mergeCell ref="A5:H5"/>
    <mergeCell ref="A6:H6"/>
    <mergeCell ref="A7:B8"/>
    <mergeCell ref="C7:G7"/>
    <mergeCell ref="H7:H8"/>
    <mergeCell ref="A9:B9"/>
    <mergeCell ref="A10:B10"/>
    <mergeCell ref="A18:B18"/>
    <mergeCell ref="A28:B28"/>
    <mergeCell ref="A38:B38"/>
  </mergeCells>
  <pageMargins left="0.43307086614173229" right="0.31496062992125984" top="0.47244094488188981" bottom="0.74803149606299213" header="0.31496062992125984" footer="0.31496062992125984"/>
  <pageSetup scale="76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workbookViewId="0">
      <selection activeCell="E12" sqref="E12"/>
    </sheetView>
  </sheetViews>
  <sheetFormatPr baseColWidth="10" defaultRowHeight="12" x14ac:dyDescent="0.2"/>
  <cols>
    <col min="1" max="1" width="44.28515625" style="4" customWidth="1"/>
    <col min="2" max="2" width="11.42578125" style="4"/>
    <col min="3" max="3" width="13.140625" style="4" customWidth="1"/>
    <col min="4" max="16384" width="11.42578125" style="4"/>
  </cols>
  <sheetData>
    <row r="1" spans="1:7" x14ac:dyDescent="0.2">
      <c r="A1" s="1"/>
      <c r="B1" s="32"/>
    </row>
    <row r="2" spans="1:7" ht="12.75" thickBot="1" x14ac:dyDescent="0.25">
      <c r="B2" s="32"/>
    </row>
    <row r="3" spans="1:7" x14ac:dyDescent="0.2">
      <c r="A3" s="179" t="s">
        <v>260</v>
      </c>
      <c r="B3" s="180"/>
      <c r="C3" s="180"/>
      <c r="D3" s="180"/>
      <c r="E3" s="180"/>
      <c r="F3" s="180"/>
      <c r="G3" s="181"/>
    </row>
    <row r="4" spans="1:7" x14ac:dyDescent="0.2">
      <c r="A4" s="182" t="s">
        <v>43</v>
      </c>
      <c r="B4" s="183"/>
      <c r="C4" s="183"/>
      <c r="D4" s="183"/>
      <c r="E4" s="183"/>
      <c r="F4" s="183"/>
      <c r="G4" s="184"/>
    </row>
    <row r="5" spans="1:7" x14ac:dyDescent="0.2">
      <c r="A5" s="182" t="s">
        <v>125</v>
      </c>
      <c r="B5" s="183"/>
      <c r="C5" s="183"/>
      <c r="D5" s="183"/>
      <c r="E5" s="183"/>
      <c r="F5" s="183"/>
      <c r="G5" s="184"/>
    </row>
    <row r="6" spans="1:7" x14ac:dyDescent="0.2">
      <c r="A6" s="182" t="s">
        <v>265</v>
      </c>
      <c r="B6" s="183"/>
      <c r="C6" s="183"/>
      <c r="D6" s="183"/>
      <c r="E6" s="183"/>
      <c r="F6" s="183"/>
      <c r="G6" s="184"/>
    </row>
    <row r="7" spans="1:7" ht="12.75" thickBot="1" x14ac:dyDescent="0.25">
      <c r="A7" s="185" t="s">
        <v>1</v>
      </c>
      <c r="B7" s="186"/>
      <c r="C7" s="186"/>
      <c r="D7" s="186"/>
      <c r="E7" s="186"/>
      <c r="F7" s="186"/>
      <c r="G7" s="187"/>
    </row>
    <row r="8" spans="1:7" ht="12.75" thickBot="1" x14ac:dyDescent="0.25">
      <c r="A8" s="102" t="s">
        <v>2</v>
      </c>
      <c r="B8" s="176" t="s">
        <v>45</v>
      </c>
      <c r="C8" s="177"/>
      <c r="D8" s="177"/>
      <c r="E8" s="177"/>
      <c r="F8" s="178"/>
      <c r="G8" s="102" t="s">
        <v>46</v>
      </c>
    </row>
    <row r="9" spans="1:7" ht="24.75" thickBot="1" x14ac:dyDescent="0.25">
      <c r="A9" s="103"/>
      <c r="B9" s="7" t="s">
        <v>4</v>
      </c>
      <c r="C9" s="7" t="s">
        <v>126</v>
      </c>
      <c r="D9" s="7" t="s">
        <v>127</v>
      </c>
      <c r="E9" s="7" t="s">
        <v>5</v>
      </c>
      <c r="F9" s="7" t="s">
        <v>22</v>
      </c>
      <c r="G9" s="103"/>
    </row>
    <row r="10" spans="1:7" x14ac:dyDescent="0.2">
      <c r="A10" s="50" t="s">
        <v>128</v>
      </c>
      <c r="B10" s="189">
        <f>SUM(B12)</f>
        <v>42804811.869999997</v>
      </c>
      <c r="C10" s="189">
        <f t="shared" ref="C10:G10" si="0">SUM(C12)</f>
        <v>0</v>
      </c>
      <c r="D10" s="189">
        <f t="shared" si="0"/>
        <v>42804811.869999997</v>
      </c>
      <c r="E10" s="189">
        <f t="shared" si="0"/>
        <v>12822833.23</v>
      </c>
      <c r="F10" s="189">
        <f t="shared" si="0"/>
        <v>12463219.160000002</v>
      </c>
      <c r="G10" s="189">
        <f t="shared" si="0"/>
        <v>29981978.639999997</v>
      </c>
    </row>
    <row r="11" spans="1:7" x14ac:dyDescent="0.2">
      <c r="A11" s="50" t="s">
        <v>129</v>
      </c>
      <c r="B11" s="190"/>
      <c r="C11" s="190"/>
      <c r="D11" s="190"/>
      <c r="E11" s="190"/>
      <c r="F11" s="190"/>
      <c r="G11" s="190"/>
    </row>
    <row r="12" spans="1:7" ht="24" x14ac:dyDescent="0.2">
      <c r="A12" s="51" t="s">
        <v>263</v>
      </c>
      <c r="B12" s="90">
        <f>SUM(FORMATO_6a_GOG!C9)</f>
        <v>42804811.869999997</v>
      </c>
      <c r="C12" s="90">
        <f>SUM(FORMATO_6a_GOG!D9)</f>
        <v>0</v>
      </c>
      <c r="D12" s="90">
        <f>B12+C12</f>
        <v>42804811.869999997</v>
      </c>
      <c r="E12" s="90">
        <f>SUM(FORMATO_6a_GOG!F9)</f>
        <v>12822833.23</v>
      </c>
      <c r="F12" s="90">
        <f>SUM(FORMATO_6a_GOG!G9)</f>
        <v>12463219.160000002</v>
      </c>
      <c r="G12" s="90">
        <f>D12-E12</f>
        <v>29981978.639999997</v>
      </c>
    </row>
    <row r="13" spans="1:7" x14ac:dyDescent="0.2">
      <c r="A13" s="51" t="s">
        <v>131</v>
      </c>
      <c r="B13" s="33"/>
      <c r="C13" s="33"/>
      <c r="D13" s="33"/>
      <c r="E13" s="33"/>
      <c r="F13" s="33"/>
      <c r="G13" s="33"/>
    </row>
    <row r="14" spans="1:7" x14ac:dyDescent="0.2">
      <c r="A14" s="51" t="s">
        <v>132</v>
      </c>
      <c r="B14" s="33"/>
      <c r="C14" s="33"/>
      <c r="D14" s="33"/>
      <c r="E14" s="33"/>
      <c r="F14" s="33"/>
      <c r="G14" s="33"/>
    </row>
    <row r="15" spans="1:7" x14ac:dyDescent="0.2">
      <c r="A15" s="51" t="s">
        <v>133</v>
      </c>
      <c r="B15" s="33"/>
      <c r="C15" s="33"/>
      <c r="D15" s="33"/>
      <c r="E15" s="33"/>
      <c r="F15" s="33"/>
      <c r="G15" s="33"/>
    </row>
    <row r="16" spans="1:7" x14ac:dyDescent="0.2">
      <c r="A16" s="51" t="s">
        <v>134</v>
      </c>
      <c r="B16" s="33"/>
      <c r="C16" s="33"/>
      <c r="D16" s="33"/>
      <c r="E16" s="33"/>
      <c r="F16" s="33"/>
      <c r="G16" s="33"/>
    </row>
    <row r="17" spans="1:7" x14ac:dyDescent="0.2">
      <c r="A17" s="51" t="s">
        <v>135</v>
      </c>
      <c r="B17" s="33"/>
      <c r="C17" s="33"/>
      <c r="D17" s="33"/>
      <c r="E17" s="33"/>
      <c r="F17" s="33"/>
      <c r="G17" s="33"/>
    </row>
    <row r="18" spans="1:7" x14ac:dyDescent="0.2">
      <c r="A18" s="51" t="s">
        <v>136</v>
      </c>
      <c r="B18" s="33"/>
      <c r="C18" s="33"/>
      <c r="D18" s="33"/>
      <c r="E18" s="33"/>
      <c r="F18" s="33"/>
      <c r="G18" s="33"/>
    </row>
    <row r="19" spans="1:7" x14ac:dyDescent="0.2">
      <c r="A19" s="51" t="s">
        <v>137</v>
      </c>
      <c r="B19" s="33"/>
      <c r="C19" s="33"/>
      <c r="D19" s="33"/>
      <c r="E19" s="33"/>
      <c r="F19" s="33"/>
      <c r="G19" s="33"/>
    </row>
    <row r="20" spans="1:7" x14ac:dyDescent="0.2">
      <c r="A20" s="51"/>
      <c r="B20" s="33"/>
      <c r="C20" s="33"/>
      <c r="D20" s="33"/>
      <c r="E20" s="33"/>
      <c r="F20" s="33"/>
      <c r="G20" s="33"/>
    </row>
    <row r="21" spans="1:7" x14ac:dyDescent="0.2">
      <c r="A21" s="52" t="s">
        <v>138</v>
      </c>
      <c r="B21" s="188"/>
      <c r="C21" s="188"/>
      <c r="D21" s="188"/>
      <c r="E21" s="188"/>
      <c r="F21" s="188"/>
      <c r="G21" s="188"/>
    </row>
    <row r="22" spans="1:7" x14ac:dyDescent="0.2">
      <c r="A22" s="52" t="s">
        <v>139</v>
      </c>
      <c r="B22" s="188"/>
      <c r="C22" s="188"/>
      <c r="D22" s="188"/>
      <c r="E22" s="188"/>
      <c r="F22" s="188"/>
      <c r="G22" s="188"/>
    </row>
    <row r="23" spans="1:7" x14ac:dyDescent="0.2">
      <c r="A23" s="51" t="s">
        <v>130</v>
      </c>
      <c r="B23" s="33"/>
      <c r="C23" s="33"/>
      <c r="D23" s="33"/>
      <c r="E23" s="33"/>
      <c r="F23" s="33"/>
      <c r="G23" s="33"/>
    </row>
    <row r="24" spans="1:7" x14ac:dyDescent="0.2">
      <c r="A24" s="51" t="s">
        <v>131</v>
      </c>
      <c r="B24" s="33"/>
      <c r="C24" s="33"/>
      <c r="D24" s="33"/>
      <c r="E24" s="33"/>
      <c r="F24" s="33"/>
      <c r="G24" s="33"/>
    </row>
    <row r="25" spans="1:7" x14ac:dyDescent="0.2">
      <c r="A25" s="51" t="s">
        <v>132</v>
      </c>
      <c r="B25" s="33"/>
      <c r="C25" s="33"/>
      <c r="D25" s="33"/>
      <c r="E25" s="33"/>
      <c r="F25" s="33"/>
      <c r="G25" s="33"/>
    </row>
    <row r="26" spans="1:7" x14ac:dyDescent="0.2">
      <c r="A26" s="51" t="s">
        <v>133</v>
      </c>
      <c r="B26" s="33"/>
      <c r="C26" s="33"/>
      <c r="D26" s="33"/>
      <c r="E26" s="33"/>
      <c r="F26" s="33"/>
      <c r="G26" s="33"/>
    </row>
    <row r="27" spans="1:7" x14ac:dyDescent="0.2">
      <c r="A27" s="51" t="s">
        <v>134</v>
      </c>
      <c r="B27" s="33"/>
      <c r="C27" s="33"/>
      <c r="D27" s="33"/>
      <c r="E27" s="33"/>
      <c r="F27" s="33"/>
      <c r="G27" s="33"/>
    </row>
    <row r="28" spans="1:7" x14ac:dyDescent="0.2">
      <c r="A28" s="51" t="s">
        <v>135</v>
      </c>
      <c r="B28" s="33"/>
      <c r="C28" s="33"/>
      <c r="D28" s="33"/>
      <c r="E28" s="33"/>
      <c r="F28" s="33"/>
      <c r="G28" s="33"/>
    </row>
    <row r="29" spans="1:7" x14ac:dyDescent="0.2">
      <c r="A29" s="51" t="s">
        <v>136</v>
      </c>
      <c r="B29" s="33"/>
      <c r="C29" s="33"/>
      <c r="D29" s="33"/>
      <c r="E29" s="33"/>
      <c r="F29" s="33"/>
      <c r="G29" s="33"/>
    </row>
    <row r="30" spans="1:7" x14ac:dyDescent="0.2">
      <c r="A30" s="51" t="s">
        <v>137</v>
      </c>
      <c r="B30" s="33"/>
      <c r="C30" s="33"/>
      <c r="D30" s="33"/>
      <c r="E30" s="33"/>
      <c r="F30" s="33"/>
      <c r="G30" s="33"/>
    </row>
    <row r="31" spans="1:7" x14ac:dyDescent="0.2">
      <c r="A31" s="53"/>
      <c r="B31" s="33"/>
      <c r="C31" s="33"/>
      <c r="D31" s="33"/>
      <c r="E31" s="33"/>
      <c r="F31" s="33"/>
      <c r="G31" s="33"/>
    </row>
    <row r="32" spans="1:7" x14ac:dyDescent="0.2">
      <c r="A32" s="50" t="s">
        <v>124</v>
      </c>
      <c r="B32" s="91">
        <f>B21+B10</f>
        <v>42804811.869999997</v>
      </c>
      <c r="C32" s="91">
        <f t="shared" ref="C32:G32" si="1">C21+C10</f>
        <v>0</v>
      </c>
      <c r="D32" s="91">
        <f t="shared" si="1"/>
        <v>42804811.869999997</v>
      </c>
      <c r="E32" s="91">
        <f t="shared" si="1"/>
        <v>12822833.23</v>
      </c>
      <c r="F32" s="91">
        <f t="shared" si="1"/>
        <v>12463219.160000002</v>
      </c>
      <c r="G32" s="91">
        <f t="shared" si="1"/>
        <v>29981978.639999997</v>
      </c>
    </row>
    <row r="33" spans="1:7" ht="12.75" thickBot="1" x14ac:dyDescent="0.25">
      <c r="A33" s="54"/>
      <c r="B33" s="55"/>
      <c r="C33" s="55"/>
      <c r="D33" s="55"/>
      <c r="E33" s="55"/>
      <c r="F33" s="55"/>
      <c r="G33" s="55"/>
    </row>
    <row r="34" spans="1:7" x14ac:dyDescent="0.2">
      <c r="A34" s="2"/>
    </row>
  </sheetData>
  <mergeCells count="20">
    <mergeCell ref="G21:G22"/>
    <mergeCell ref="B10:B11"/>
    <mergeCell ref="C10:C11"/>
    <mergeCell ref="D10:D11"/>
    <mergeCell ref="E10:E11"/>
    <mergeCell ref="F10:F11"/>
    <mergeCell ref="G10:G11"/>
    <mergeCell ref="B21:B22"/>
    <mergeCell ref="C21:C22"/>
    <mergeCell ref="D21:D22"/>
    <mergeCell ref="E21:E22"/>
    <mergeCell ref="F21:F22"/>
    <mergeCell ref="A8:A9"/>
    <mergeCell ref="B8:F8"/>
    <mergeCell ref="G8:G9"/>
    <mergeCell ref="A3:G3"/>
    <mergeCell ref="A4:G4"/>
    <mergeCell ref="A5:G5"/>
    <mergeCell ref="A6:G6"/>
    <mergeCell ref="A7:G7"/>
  </mergeCells>
  <pageMargins left="0.7" right="0.54" top="0.75" bottom="0.75" header="0.3" footer="0.3"/>
  <pageSetup scale="80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workbookViewId="0">
      <selection activeCell="A5" sqref="A5:H5"/>
    </sheetView>
  </sheetViews>
  <sheetFormatPr baseColWidth="10" defaultRowHeight="12" x14ac:dyDescent="0.2"/>
  <cols>
    <col min="1" max="1" width="11.42578125" style="4"/>
    <col min="2" max="2" width="60" style="4" customWidth="1"/>
    <col min="3" max="3" width="13.28515625" style="4" bestFit="1" customWidth="1"/>
    <col min="4" max="4" width="12.7109375" style="4" bestFit="1" customWidth="1"/>
    <col min="5" max="7" width="13.28515625" style="4" bestFit="1" customWidth="1"/>
    <col min="8" max="8" width="13" style="4" bestFit="1" customWidth="1"/>
    <col min="9" max="16384" width="11.42578125" style="4"/>
  </cols>
  <sheetData>
    <row r="1" spans="1:8" ht="12.75" thickBot="1" x14ac:dyDescent="0.25">
      <c r="B1" s="32"/>
    </row>
    <row r="2" spans="1:8" x14ac:dyDescent="0.2">
      <c r="A2" s="154" t="s">
        <v>259</v>
      </c>
      <c r="B2" s="155"/>
      <c r="C2" s="155"/>
      <c r="D2" s="155"/>
      <c r="E2" s="155"/>
      <c r="F2" s="155"/>
      <c r="G2" s="155"/>
      <c r="H2" s="156"/>
    </row>
    <row r="3" spans="1:8" x14ac:dyDescent="0.2">
      <c r="A3" s="110" t="s">
        <v>43</v>
      </c>
      <c r="B3" s="111"/>
      <c r="C3" s="111"/>
      <c r="D3" s="111"/>
      <c r="E3" s="111"/>
      <c r="F3" s="111"/>
      <c r="G3" s="111"/>
      <c r="H3" s="157"/>
    </row>
    <row r="4" spans="1:8" x14ac:dyDescent="0.2">
      <c r="A4" s="110" t="s">
        <v>140</v>
      </c>
      <c r="B4" s="111"/>
      <c r="C4" s="111"/>
      <c r="D4" s="111"/>
      <c r="E4" s="111"/>
      <c r="F4" s="111"/>
      <c r="G4" s="111"/>
      <c r="H4" s="157"/>
    </row>
    <row r="5" spans="1:8" x14ac:dyDescent="0.2">
      <c r="A5" s="110" t="s">
        <v>266</v>
      </c>
      <c r="B5" s="111"/>
      <c r="C5" s="111"/>
      <c r="D5" s="111"/>
      <c r="E5" s="111"/>
      <c r="F5" s="111"/>
      <c r="G5" s="111"/>
      <c r="H5" s="157"/>
    </row>
    <row r="6" spans="1:8" ht="12.75" thickBot="1" x14ac:dyDescent="0.25">
      <c r="A6" s="158" t="s">
        <v>1</v>
      </c>
      <c r="B6" s="159"/>
      <c r="C6" s="159"/>
      <c r="D6" s="159"/>
      <c r="E6" s="159"/>
      <c r="F6" s="159"/>
      <c r="G6" s="159"/>
      <c r="H6" s="160"/>
    </row>
    <row r="7" spans="1:8" ht="12.75" thickBot="1" x14ac:dyDescent="0.25">
      <c r="A7" s="154" t="s">
        <v>2</v>
      </c>
      <c r="B7" s="161"/>
      <c r="C7" s="176" t="s">
        <v>45</v>
      </c>
      <c r="D7" s="177"/>
      <c r="E7" s="177"/>
      <c r="F7" s="177"/>
      <c r="G7" s="178"/>
      <c r="H7" s="102" t="s">
        <v>46</v>
      </c>
    </row>
    <row r="8" spans="1:8" ht="24.75" thickBot="1" x14ac:dyDescent="0.25">
      <c r="A8" s="158"/>
      <c r="B8" s="162"/>
      <c r="C8" s="7" t="s">
        <v>4</v>
      </c>
      <c r="D8" s="7" t="s">
        <v>47</v>
      </c>
      <c r="E8" s="7" t="s">
        <v>48</v>
      </c>
      <c r="F8" s="7" t="s">
        <v>5</v>
      </c>
      <c r="G8" s="7" t="s">
        <v>22</v>
      </c>
      <c r="H8" s="103"/>
    </row>
    <row r="9" spans="1:8" x14ac:dyDescent="0.2">
      <c r="A9" s="191"/>
      <c r="B9" s="192"/>
      <c r="C9" s="33"/>
      <c r="D9" s="33"/>
      <c r="E9" s="33"/>
      <c r="F9" s="33"/>
      <c r="G9" s="33"/>
      <c r="H9" s="33"/>
    </row>
    <row r="10" spans="1:8" ht="16.5" customHeight="1" x14ac:dyDescent="0.2">
      <c r="A10" s="193" t="s">
        <v>141</v>
      </c>
      <c r="B10" s="194"/>
      <c r="C10" s="71">
        <f>C11</f>
        <v>42804811.869999997</v>
      </c>
      <c r="D10" s="71">
        <f t="shared" ref="D10:H10" si="0">D11</f>
        <v>0</v>
      </c>
      <c r="E10" s="71">
        <f t="shared" si="0"/>
        <v>42804811.869999997</v>
      </c>
      <c r="F10" s="71">
        <f t="shared" si="0"/>
        <v>12822833.23</v>
      </c>
      <c r="G10" s="71">
        <f t="shared" si="0"/>
        <v>12463219.160000002</v>
      </c>
      <c r="H10" s="71">
        <f t="shared" si="0"/>
        <v>29981978.639999997</v>
      </c>
    </row>
    <row r="11" spans="1:8" x14ac:dyDescent="0.2">
      <c r="A11" s="172" t="s">
        <v>142</v>
      </c>
      <c r="B11" s="173"/>
      <c r="C11" s="93">
        <f>C12+C13+C14+C15+C16+C17+C18+C19</f>
        <v>42804811.869999997</v>
      </c>
      <c r="D11" s="93">
        <f t="shared" ref="D11:H11" si="1">D12+D13+D14+D15+D16+D17+D18+D19</f>
        <v>0</v>
      </c>
      <c r="E11" s="93">
        <f t="shared" si="1"/>
        <v>42804811.869999997</v>
      </c>
      <c r="F11" s="93">
        <f t="shared" si="1"/>
        <v>12822833.23</v>
      </c>
      <c r="G11" s="93">
        <f t="shared" si="1"/>
        <v>12463219.160000002</v>
      </c>
      <c r="H11" s="93">
        <f t="shared" si="1"/>
        <v>29981978.639999997</v>
      </c>
    </row>
    <row r="12" spans="1:8" x14ac:dyDescent="0.2">
      <c r="A12" s="35"/>
      <c r="B12" s="36" t="s">
        <v>143</v>
      </c>
      <c r="C12" s="92"/>
      <c r="D12" s="92"/>
      <c r="E12" s="92"/>
      <c r="F12" s="92"/>
      <c r="G12" s="92"/>
      <c r="H12" s="92"/>
    </row>
    <row r="13" spans="1:8" x14ac:dyDescent="0.2">
      <c r="A13" s="35"/>
      <c r="B13" s="36" t="s">
        <v>144</v>
      </c>
      <c r="C13" s="92">
        <f>SUM(FORMATO_6a_GOG!C9)</f>
        <v>42804811.869999997</v>
      </c>
      <c r="D13" s="92">
        <f>SUM(FORMATO_6a_GOG!D9)</f>
        <v>0</v>
      </c>
      <c r="E13" s="92">
        <f>C13+D13</f>
        <v>42804811.869999997</v>
      </c>
      <c r="F13" s="92">
        <f>SUM(FORMATO_6a_GOG!F9)</f>
        <v>12822833.23</v>
      </c>
      <c r="G13" s="92">
        <f>SUM(FORMATO_6a_GOG!G9)</f>
        <v>12463219.160000002</v>
      </c>
      <c r="H13" s="92">
        <f>E13-F13</f>
        <v>29981978.639999997</v>
      </c>
    </row>
    <row r="14" spans="1:8" x14ac:dyDescent="0.2">
      <c r="A14" s="35"/>
      <c r="B14" s="36" t="s">
        <v>145</v>
      </c>
      <c r="C14" s="34"/>
      <c r="D14" s="34"/>
      <c r="E14" s="34"/>
      <c r="F14" s="34"/>
      <c r="G14" s="34"/>
      <c r="H14" s="34"/>
    </row>
    <row r="15" spans="1:8" x14ac:dyDescent="0.2">
      <c r="A15" s="35"/>
      <c r="B15" s="36" t="s">
        <v>146</v>
      </c>
      <c r="C15" s="37"/>
      <c r="D15" s="37"/>
      <c r="E15" s="37"/>
      <c r="F15" s="37"/>
      <c r="G15" s="37"/>
      <c r="H15" s="37"/>
    </row>
    <row r="16" spans="1:8" x14ac:dyDescent="0.2">
      <c r="A16" s="35"/>
      <c r="B16" s="36" t="s">
        <v>147</v>
      </c>
      <c r="C16" s="37"/>
      <c r="D16" s="37"/>
      <c r="E16" s="37"/>
      <c r="F16" s="37"/>
      <c r="G16" s="37"/>
      <c r="H16" s="37"/>
    </row>
    <row r="17" spans="1:8" x14ac:dyDescent="0.2">
      <c r="A17" s="35"/>
      <c r="B17" s="36" t="s">
        <v>148</v>
      </c>
      <c r="C17" s="37"/>
      <c r="D17" s="37"/>
      <c r="E17" s="37"/>
      <c r="F17" s="37"/>
      <c r="G17" s="37"/>
      <c r="H17" s="37"/>
    </row>
    <row r="18" spans="1:8" x14ac:dyDescent="0.2">
      <c r="A18" s="35"/>
      <c r="B18" s="36" t="s">
        <v>149</v>
      </c>
      <c r="C18" s="37"/>
      <c r="D18" s="37"/>
      <c r="E18" s="37"/>
      <c r="F18" s="37"/>
      <c r="G18" s="37"/>
      <c r="H18" s="37"/>
    </row>
    <row r="19" spans="1:8" x14ac:dyDescent="0.2">
      <c r="A19" s="35"/>
      <c r="B19" s="36" t="s">
        <v>150</v>
      </c>
      <c r="C19" s="37"/>
      <c r="D19" s="37"/>
      <c r="E19" s="37"/>
      <c r="F19" s="37"/>
      <c r="G19" s="37"/>
      <c r="H19" s="37"/>
    </row>
    <row r="20" spans="1:8" x14ac:dyDescent="0.2">
      <c r="A20" s="38"/>
      <c r="B20" s="39"/>
      <c r="C20" s="40"/>
      <c r="D20" s="40"/>
      <c r="E20" s="40"/>
      <c r="F20" s="40"/>
      <c r="G20" s="40"/>
      <c r="H20" s="40"/>
    </row>
    <row r="21" spans="1:8" x14ac:dyDescent="0.2">
      <c r="A21" s="172" t="s">
        <v>151</v>
      </c>
      <c r="B21" s="173"/>
      <c r="C21" s="37"/>
      <c r="D21" s="37"/>
      <c r="E21" s="37"/>
      <c r="F21" s="37"/>
      <c r="G21" s="37"/>
      <c r="H21" s="37"/>
    </row>
    <row r="22" spans="1:8" x14ac:dyDescent="0.2">
      <c r="A22" s="35"/>
      <c r="B22" s="36" t="s">
        <v>152</v>
      </c>
      <c r="C22" s="37"/>
      <c r="D22" s="37"/>
      <c r="E22" s="37"/>
      <c r="F22" s="37"/>
      <c r="G22" s="37"/>
      <c r="H22" s="37"/>
    </row>
    <row r="23" spans="1:8" x14ac:dyDescent="0.2">
      <c r="A23" s="35"/>
      <c r="B23" s="36" t="s">
        <v>153</v>
      </c>
      <c r="C23" s="37"/>
      <c r="D23" s="37"/>
      <c r="E23" s="37"/>
      <c r="F23" s="37"/>
      <c r="G23" s="37"/>
      <c r="H23" s="37"/>
    </row>
    <row r="24" spans="1:8" x14ac:dyDescent="0.2">
      <c r="A24" s="35"/>
      <c r="B24" s="36" t="s">
        <v>154</v>
      </c>
      <c r="C24" s="37"/>
      <c r="D24" s="37"/>
      <c r="E24" s="37"/>
      <c r="F24" s="37"/>
      <c r="G24" s="37"/>
      <c r="H24" s="37"/>
    </row>
    <row r="25" spans="1:8" x14ac:dyDescent="0.2">
      <c r="A25" s="35"/>
      <c r="B25" s="36" t="s">
        <v>155</v>
      </c>
      <c r="C25" s="37"/>
      <c r="D25" s="37"/>
      <c r="E25" s="37"/>
      <c r="F25" s="37"/>
      <c r="G25" s="37"/>
      <c r="H25" s="37"/>
    </row>
    <row r="26" spans="1:8" x14ac:dyDescent="0.2">
      <c r="A26" s="35"/>
      <c r="B26" s="36" t="s">
        <v>156</v>
      </c>
      <c r="C26" s="37"/>
      <c r="D26" s="37"/>
      <c r="E26" s="37"/>
      <c r="F26" s="37"/>
      <c r="G26" s="37"/>
      <c r="H26" s="37"/>
    </row>
    <row r="27" spans="1:8" x14ac:dyDescent="0.2">
      <c r="A27" s="35"/>
      <c r="B27" s="36" t="s">
        <v>157</v>
      </c>
      <c r="C27" s="37"/>
      <c r="D27" s="37"/>
      <c r="E27" s="37"/>
      <c r="F27" s="37"/>
      <c r="G27" s="37"/>
      <c r="H27" s="37"/>
    </row>
    <row r="28" spans="1:8" x14ac:dyDescent="0.2">
      <c r="A28" s="35"/>
      <c r="B28" s="36" t="s">
        <v>158</v>
      </c>
      <c r="C28" s="37"/>
      <c r="D28" s="37"/>
      <c r="E28" s="37"/>
      <c r="F28" s="37"/>
      <c r="G28" s="37"/>
      <c r="H28" s="37"/>
    </row>
    <row r="29" spans="1:8" x14ac:dyDescent="0.2">
      <c r="A29" s="38"/>
      <c r="B29" s="39"/>
      <c r="C29" s="40"/>
      <c r="D29" s="40"/>
      <c r="E29" s="40"/>
      <c r="F29" s="40"/>
      <c r="G29" s="40"/>
      <c r="H29" s="40"/>
    </row>
    <row r="30" spans="1:8" x14ac:dyDescent="0.2">
      <c r="A30" s="172" t="s">
        <v>159</v>
      </c>
      <c r="B30" s="173"/>
      <c r="C30" s="37"/>
      <c r="D30" s="37"/>
      <c r="E30" s="37"/>
      <c r="F30" s="37"/>
      <c r="G30" s="37"/>
      <c r="H30" s="37"/>
    </row>
    <row r="31" spans="1:8" x14ac:dyDescent="0.2">
      <c r="A31" s="35"/>
      <c r="B31" s="36" t="s">
        <v>160</v>
      </c>
      <c r="C31" s="37"/>
      <c r="D31" s="37"/>
      <c r="E31" s="37"/>
      <c r="F31" s="37"/>
      <c r="G31" s="37"/>
      <c r="H31" s="37"/>
    </row>
    <row r="32" spans="1:8" x14ac:dyDescent="0.2">
      <c r="A32" s="35"/>
      <c r="B32" s="36" t="s">
        <v>161</v>
      </c>
      <c r="C32" s="37"/>
      <c r="D32" s="37"/>
      <c r="E32" s="37"/>
      <c r="F32" s="37"/>
      <c r="G32" s="37"/>
      <c r="H32" s="37"/>
    </row>
    <row r="33" spans="1:8" x14ac:dyDescent="0.2">
      <c r="A33" s="35"/>
      <c r="B33" s="36" t="s">
        <v>162</v>
      </c>
      <c r="C33" s="37"/>
      <c r="D33" s="37"/>
      <c r="E33" s="37"/>
      <c r="F33" s="37"/>
      <c r="G33" s="37"/>
      <c r="H33" s="37"/>
    </row>
    <row r="34" spans="1:8" x14ac:dyDescent="0.2">
      <c r="A34" s="35"/>
      <c r="B34" s="36" t="s">
        <v>163</v>
      </c>
      <c r="C34" s="37"/>
      <c r="D34" s="37"/>
      <c r="E34" s="37"/>
      <c r="F34" s="37"/>
      <c r="G34" s="37"/>
      <c r="H34" s="37"/>
    </row>
    <row r="35" spans="1:8" x14ac:dyDescent="0.2">
      <c r="A35" s="35"/>
      <c r="B35" s="36" t="s">
        <v>164</v>
      </c>
      <c r="C35" s="37"/>
      <c r="D35" s="37"/>
      <c r="E35" s="37"/>
      <c r="F35" s="37"/>
      <c r="G35" s="37"/>
      <c r="H35" s="37"/>
    </row>
    <row r="36" spans="1:8" x14ac:dyDescent="0.2">
      <c r="A36" s="35"/>
      <c r="B36" s="36" t="s">
        <v>165</v>
      </c>
      <c r="C36" s="37"/>
      <c r="D36" s="37"/>
      <c r="E36" s="37"/>
      <c r="F36" s="37"/>
      <c r="G36" s="37"/>
      <c r="H36" s="37"/>
    </row>
    <row r="37" spans="1:8" x14ac:dyDescent="0.2">
      <c r="A37" s="35"/>
      <c r="B37" s="36" t="s">
        <v>166</v>
      </c>
      <c r="C37" s="37"/>
      <c r="D37" s="37"/>
      <c r="E37" s="37"/>
      <c r="F37" s="37"/>
      <c r="G37" s="37"/>
      <c r="H37" s="37"/>
    </row>
    <row r="38" spans="1:8" x14ac:dyDescent="0.2">
      <c r="A38" s="35"/>
      <c r="B38" s="36" t="s">
        <v>167</v>
      </c>
      <c r="C38" s="37"/>
      <c r="D38" s="37"/>
      <c r="E38" s="37"/>
      <c r="F38" s="37"/>
      <c r="G38" s="37"/>
      <c r="H38" s="37"/>
    </row>
    <row r="39" spans="1:8" x14ac:dyDescent="0.2">
      <c r="A39" s="35"/>
      <c r="B39" s="36" t="s">
        <v>168</v>
      </c>
      <c r="C39" s="37"/>
      <c r="D39" s="37"/>
      <c r="E39" s="37"/>
      <c r="F39" s="37"/>
      <c r="G39" s="37"/>
      <c r="H39" s="37"/>
    </row>
    <row r="40" spans="1:8" x14ac:dyDescent="0.2">
      <c r="A40" s="38"/>
      <c r="B40" s="39"/>
      <c r="C40" s="40"/>
      <c r="D40" s="40"/>
      <c r="E40" s="40"/>
      <c r="F40" s="40"/>
      <c r="G40" s="40"/>
      <c r="H40" s="40"/>
    </row>
    <row r="41" spans="1:8" x14ac:dyDescent="0.2">
      <c r="A41" s="172" t="s">
        <v>169</v>
      </c>
      <c r="B41" s="173"/>
      <c r="C41" s="37"/>
      <c r="D41" s="37"/>
      <c r="E41" s="37"/>
      <c r="F41" s="37"/>
      <c r="G41" s="37"/>
      <c r="H41" s="37"/>
    </row>
    <row r="42" spans="1:8" x14ac:dyDescent="0.2">
      <c r="A42" s="35"/>
      <c r="B42" s="36" t="s">
        <v>170</v>
      </c>
      <c r="C42" s="37"/>
      <c r="D42" s="37"/>
      <c r="E42" s="37"/>
      <c r="F42" s="37"/>
      <c r="G42" s="37"/>
      <c r="H42" s="37"/>
    </row>
    <row r="43" spans="1:8" ht="24" x14ac:dyDescent="0.2">
      <c r="A43" s="35"/>
      <c r="B43" s="74" t="s">
        <v>171</v>
      </c>
      <c r="C43" s="37"/>
      <c r="D43" s="37"/>
      <c r="E43" s="37"/>
      <c r="F43" s="37"/>
      <c r="G43" s="37"/>
      <c r="H43" s="37"/>
    </row>
    <row r="44" spans="1:8" x14ac:dyDescent="0.2">
      <c r="A44" s="35"/>
      <c r="B44" s="36" t="s">
        <v>172</v>
      </c>
      <c r="C44" s="37"/>
      <c r="D44" s="37"/>
      <c r="E44" s="37"/>
      <c r="F44" s="37"/>
      <c r="G44" s="37"/>
      <c r="H44" s="37"/>
    </row>
    <row r="45" spans="1:8" x14ac:dyDescent="0.2">
      <c r="A45" s="35"/>
      <c r="B45" s="36" t="s">
        <v>173</v>
      </c>
      <c r="C45" s="37"/>
      <c r="D45" s="37"/>
      <c r="E45" s="37"/>
      <c r="F45" s="37"/>
      <c r="G45" s="37"/>
      <c r="H45" s="37"/>
    </row>
    <row r="46" spans="1:8" x14ac:dyDescent="0.2">
      <c r="A46" s="38"/>
      <c r="B46" s="39"/>
      <c r="C46" s="40"/>
      <c r="D46" s="40"/>
      <c r="E46" s="40"/>
      <c r="F46" s="40"/>
      <c r="G46" s="40"/>
      <c r="H46" s="40"/>
    </row>
    <row r="47" spans="1:8" x14ac:dyDescent="0.2">
      <c r="A47" s="172" t="s">
        <v>174</v>
      </c>
      <c r="B47" s="173"/>
      <c r="C47" s="37"/>
      <c r="D47" s="37"/>
      <c r="E47" s="37"/>
      <c r="F47" s="37"/>
      <c r="G47" s="37"/>
      <c r="H47" s="37"/>
    </row>
    <row r="48" spans="1:8" x14ac:dyDescent="0.2">
      <c r="A48" s="172" t="s">
        <v>142</v>
      </c>
      <c r="B48" s="173"/>
      <c r="C48" s="37"/>
      <c r="D48" s="37"/>
      <c r="E48" s="37"/>
      <c r="F48" s="37"/>
      <c r="G48" s="37"/>
      <c r="H48" s="37"/>
    </row>
    <row r="49" spans="1:8" x14ac:dyDescent="0.2">
      <c r="A49" s="35"/>
      <c r="B49" s="36" t="s">
        <v>143</v>
      </c>
      <c r="C49" s="37"/>
      <c r="D49" s="37"/>
      <c r="E49" s="37"/>
      <c r="F49" s="37"/>
      <c r="G49" s="37"/>
      <c r="H49" s="37"/>
    </row>
    <row r="50" spans="1:8" x14ac:dyDescent="0.2">
      <c r="A50" s="35"/>
      <c r="B50" s="36" t="s">
        <v>144</v>
      </c>
      <c r="C50" s="37"/>
      <c r="D50" s="37"/>
      <c r="E50" s="37"/>
      <c r="F50" s="37"/>
      <c r="G50" s="37"/>
      <c r="H50" s="37"/>
    </row>
    <row r="51" spans="1:8" x14ac:dyDescent="0.2">
      <c r="A51" s="35"/>
      <c r="B51" s="36" t="s">
        <v>145</v>
      </c>
      <c r="C51" s="37"/>
      <c r="D51" s="37"/>
      <c r="E51" s="37"/>
      <c r="F51" s="37"/>
      <c r="G51" s="37"/>
      <c r="H51" s="37"/>
    </row>
    <row r="52" spans="1:8" x14ac:dyDescent="0.2">
      <c r="A52" s="35"/>
      <c r="B52" s="36" t="s">
        <v>146</v>
      </c>
      <c r="C52" s="37"/>
      <c r="D52" s="37"/>
      <c r="E52" s="37"/>
      <c r="F52" s="37"/>
      <c r="G52" s="37"/>
      <c r="H52" s="37"/>
    </row>
    <row r="53" spans="1:8" x14ac:dyDescent="0.2">
      <c r="A53" s="35"/>
      <c r="B53" s="36" t="s">
        <v>147</v>
      </c>
      <c r="C53" s="37"/>
      <c r="D53" s="37"/>
      <c r="E53" s="37"/>
      <c r="F53" s="37"/>
      <c r="G53" s="37"/>
      <c r="H53" s="37"/>
    </row>
    <row r="54" spans="1:8" x14ac:dyDescent="0.2">
      <c r="A54" s="35"/>
      <c r="B54" s="36" t="s">
        <v>148</v>
      </c>
      <c r="C54" s="37"/>
      <c r="D54" s="37"/>
      <c r="E54" s="37"/>
      <c r="F54" s="37"/>
      <c r="G54" s="37"/>
      <c r="H54" s="37"/>
    </row>
    <row r="55" spans="1:8" x14ac:dyDescent="0.2">
      <c r="A55" s="35"/>
      <c r="B55" s="36" t="s">
        <v>149</v>
      </c>
      <c r="C55" s="37"/>
      <c r="D55" s="37"/>
      <c r="E55" s="37"/>
      <c r="F55" s="37"/>
      <c r="G55" s="37"/>
      <c r="H55" s="37"/>
    </row>
    <row r="56" spans="1:8" x14ac:dyDescent="0.2">
      <c r="A56" s="35"/>
      <c r="B56" s="36" t="s">
        <v>150</v>
      </c>
      <c r="C56" s="37"/>
      <c r="D56" s="37"/>
      <c r="E56" s="37"/>
      <c r="F56" s="37"/>
      <c r="G56" s="37"/>
      <c r="H56" s="37"/>
    </row>
    <row r="57" spans="1:8" x14ac:dyDescent="0.2">
      <c r="A57" s="38"/>
      <c r="B57" s="39"/>
      <c r="C57" s="40"/>
      <c r="D57" s="40"/>
      <c r="E57" s="40"/>
      <c r="F57" s="40"/>
      <c r="G57" s="40"/>
      <c r="H57" s="40"/>
    </row>
    <row r="58" spans="1:8" x14ac:dyDescent="0.2">
      <c r="A58" s="172" t="s">
        <v>151</v>
      </c>
      <c r="B58" s="173"/>
      <c r="C58" s="37"/>
      <c r="D58" s="37"/>
      <c r="E58" s="37"/>
      <c r="F58" s="37"/>
      <c r="G58" s="37"/>
      <c r="H58" s="37"/>
    </row>
    <row r="59" spans="1:8" x14ac:dyDescent="0.2">
      <c r="A59" s="35"/>
      <c r="B59" s="36" t="s">
        <v>152</v>
      </c>
      <c r="C59" s="37"/>
      <c r="D59" s="37"/>
      <c r="E59" s="37"/>
      <c r="F59" s="37"/>
      <c r="G59" s="37"/>
      <c r="H59" s="37"/>
    </row>
    <row r="60" spans="1:8" x14ac:dyDescent="0.2">
      <c r="A60" s="35"/>
      <c r="B60" s="36" t="s">
        <v>153</v>
      </c>
      <c r="C60" s="37"/>
      <c r="D60" s="37"/>
      <c r="E60" s="37"/>
      <c r="F60" s="37"/>
      <c r="G60" s="37"/>
      <c r="H60" s="37"/>
    </row>
    <row r="61" spans="1:8" x14ac:dyDescent="0.2">
      <c r="A61" s="35"/>
      <c r="B61" s="36" t="s">
        <v>154</v>
      </c>
      <c r="C61" s="37"/>
      <c r="D61" s="37"/>
      <c r="E61" s="37"/>
      <c r="F61" s="37"/>
      <c r="G61" s="37"/>
      <c r="H61" s="37"/>
    </row>
    <row r="62" spans="1:8" x14ac:dyDescent="0.2">
      <c r="A62" s="35"/>
      <c r="B62" s="36" t="s">
        <v>155</v>
      </c>
      <c r="C62" s="37"/>
      <c r="D62" s="37"/>
      <c r="E62" s="37"/>
      <c r="F62" s="37"/>
      <c r="G62" s="37"/>
      <c r="H62" s="37"/>
    </row>
    <row r="63" spans="1:8" x14ac:dyDescent="0.2">
      <c r="A63" s="35"/>
      <c r="B63" s="36" t="s">
        <v>156</v>
      </c>
      <c r="C63" s="37"/>
      <c r="D63" s="37"/>
      <c r="E63" s="37"/>
      <c r="F63" s="37"/>
      <c r="G63" s="37"/>
      <c r="H63" s="37"/>
    </row>
    <row r="64" spans="1:8" x14ac:dyDescent="0.2">
      <c r="A64" s="35"/>
      <c r="B64" s="36" t="s">
        <v>157</v>
      </c>
      <c r="C64" s="37"/>
      <c r="D64" s="37"/>
      <c r="E64" s="37"/>
      <c r="F64" s="37"/>
      <c r="G64" s="37"/>
      <c r="H64" s="37"/>
    </row>
    <row r="65" spans="1:8" x14ac:dyDescent="0.2">
      <c r="A65" s="35"/>
      <c r="B65" s="36" t="s">
        <v>158</v>
      </c>
      <c r="C65" s="37"/>
      <c r="D65" s="37"/>
      <c r="E65" s="37"/>
      <c r="F65" s="37"/>
      <c r="G65" s="37"/>
      <c r="H65" s="37"/>
    </row>
    <row r="66" spans="1:8" x14ac:dyDescent="0.2">
      <c r="A66" s="38"/>
      <c r="B66" s="39"/>
      <c r="C66" s="40"/>
      <c r="D66" s="40"/>
      <c r="E66" s="40"/>
      <c r="F66" s="40"/>
      <c r="G66" s="40"/>
      <c r="H66" s="40"/>
    </row>
    <row r="67" spans="1:8" x14ac:dyDescent="0.2">
      <c r="A67" s="172" t="s">
        <v>159</v>
      </c>
      <c r="B67" s="173"/>
      <c r="C67" s="37"/>
      <c r="D67" s="37"/>
      <c r="E67" s="37"/>
      <c r="F67" s="37"/>
      <c r="G67" s="37"/>
      <c r="H67" s="37"/>
    </row>
    <row r="68" spans="1:8" x14ac:dyDescent="0.2">
      <c r="A68" s="35"/>
      <c r="B68" s="36" t="s">
        <v>160</v>
      </c>
      <c r="C68" s="37"/>
      <c r="D68" s="37"/>
      <c r="E68" s="37"/>
      <c r="F68" s="37"/>
      <c r="G68" s="37"/>
      <c r="H68" s="37"/>
    </row>
    <row r="69" spans="1:8" x14ac:dyDescent="0.2">
      <c r="A69" s="35"/>
      <c r="B69" s="36" t="s">
        <v>161</v>
      </c>
      <c r="C69" s="37"/>
      <c r="D69" s="37"/>
      <c r="E69" s="37"/>
      <c r="F69" s="37"/>
      <c r="G69" s="37"/>
      <c r="H69" s="37"/>
    </row>
    <row r="70" spans="1:8" x14ac:dyDescent="0.2">
      <c r="A70" s="35"/>
      <c r="B70" s="36" t="s">
        <v>162</v>
      </c>
      <c r="C70" s="37"/>
      <c r="D70" s="37"/>
      <c r="E70" s="37"/>
      <c r="F70" s="37"/>
      <c r="G70" s="37"/>
      <c r="H70" s="37"/>
    </row>
    <row r="71" spans="1:8" x14ac:dyDescent="0.2">
      <c r="A71" s="35"/>
      <c r="B71" s="36" t="s">
        <v>163</v>
      </c>
      <c r="C71" s="37"/>
      <c r="D71" s="37"/>
      <c r="E71" s="37"/>
      <c r="F71" s="37"/>
      <c r="G71" s="37"/>
      <c r="H71" s="37"/>
    </row>
    <row r="72" spans="1:8" x14ac:dyDescent="0.2">
      <c r="A72" s="35"/>
      <c r="B72" s="36" t="s">
        <v>164</v>
      </c>
      <c r="C72" s="37"/>
      <c r="D72" s="37"/>
      <c r="E72" s="37"/>
      <c r="F72" s="37"/>
      <c r="G72" s="37"/>
      <c r="H72" s="37"/>
    </row>
    <row r="73" spans="1:8" x14ac:dyDescent="0.2">
      <c r="A73" s="35"/>
      <c r="B73" s="36" t="s">
        <v>165</v>
      </c>
      <c r="C73" s="37"/>
      <c r="D73" s="37"/>
      <c r="E73" s="37"/>
      <c r="F73" s="37"/>
      <c r="G73" s="37"/>
      <c r="H73" s="37"/>
    </row>
    <row r="74" spans="1:8" x14ac:dyDescent="0.2">
      <c r="A74" s="35"/>
      <c r="B74" s="36" t="s">
        <v>166</v>
      </c>
      <c r="C74" s="37"/>
      <c r="D74" s="37"/>
      <c r="E74" s="37"/>
      <c r="F74" s="37"/>
      <c r="G74" s="37"/>
      <c r="H74" s="37"/>
    </row>
    <row r="75" spans="1:8" x14ac:dyDescent="0.2">
      <c r="A75" s="35"/>
      <c r="B75" s="36" t="s">
        <v>167</v>
      </c>
      <c r="C75" s="37"/>
      <c r="D75" s="37"/>
      <c r="E75" s="37"/>
      <c r="F75" s="37"/>
      <c r="G75" s="37"/>
      <c r="H75" s="37"/>
    </row>
    <row r="76" spans="1:8" x14ac:dyDescent="0.2">
      <c r="A76" s="35"/>
      <c r="B76" s="36" t="s">
        <v>168</v>
      </c>
      <c r="C76" s="37"/>
      <c r="D76" s="37"/>
      <c r="E76" s="37"/>
      <c r="F76" s="37"/>
      <c r="G76" s="37"/>
      <c r="H76" s="37"/>
    </row>
    <row r="77" spans="1:8" x14ac:dyDescent="0.2">
      <c r="A77" s="38"/>
      <c r="B77" s="39"/>
      <c r="C77" s="40"/>
      <c r="D77" s="40"/>
      <c r="E77" s="40"/>
      <c r="F77" s="40"/>
      <c r="G77" s="40"/>
      <c r="H77" s="40"/>
    </row>
    <row r="78" spans="1:8" x14ac:dyDescent="0.2">
      <c r="A78" s="172" t="s">
        <v>169</v>
      </c>
      <c r="B78" s="173"/>
      <c r="C78" s="37"/>
      <c r="D78" s="37"/>
      <c r="E78" s="37"/>
      <c r="F78" s="37"/>
      <c r="G78" s="37"/>
      <c r="H78" s="37"/>
    </row>
    <row r="79" spans="1:8" x14ac:dyDescent="0.2">
      <c r="A79" s="35"/>
      <c r="B79" s="36" t="s">
        <v>170</v>
      </c>
      <c r="C79" s="37"/>
      <c r="D79" s="37"/>
      <c r="E79" s="37"/>
      <c r="F79" s="37"/>
      <c r="G79" s="37"/>
      <c r="H79" s="37"/>
    </row>
    <row r="80" spans="1:8" ht="24" x14ac:dyDescent="0.2">
      <c r="A80" s="35"/>
      <c r="B80" s="74" t="s">
        <v>171</v>
      </c>
      <c r="C80" s="37"/>
      <c r="D80" s="37"/>
      <c r="E80" s="37"/>
      <c r="F80" s="37"/>
      <c r="G80" s="37"/>
      <c r="H80" s="37"/>
    </row>
    <row r="81" spans="1:8" x14ac:dyDescent="0.2">
      <c r="A81" s="35"/>
      <c r="B81" s="36" t="s">
        <v>172</v>
      </c>
      <c r="C81" s="37"/>
      <c r="D81" s="37"/>
      <c r="E81" s="37"/>
      <c r="F81" s="37"/>
      <c r="G81" s="37"/>
      <c r="H81" s="37"/>
    </row>
    <row r="82" spans="1:8" x14ac:dyDescent="0.2">
      <c r="A82" s="35"/>
      <c r="B82" s="36" t="s">
        <v>173</v>
      </c>
      <c r="C82" s="37"/>
      <c r="D82" s="37"/>
      <c r="E82" s="37"/>
      <c r="F82" s="37"/>
      <c r="G82" s="37"/>
      <c r="H82" s="37"/>
    </row>
    <row r="83" spans="1:8" x14ac:dyDescent="0.2">
      <c r="A83" s="38"/>
      <c r="B83" s="39"/>
      <c r="C83" s="40"/>
      <c r="D83" s="40"/>
      <c r="E83" s="40"/>
      <c r="F83" s="40"/>
      <c r="G83" s="40"/>
      <c r="H83" s="40"/>
    </row>
    <row r="84" spans="1:8" x14ac:dyDescent="0.2">
      <c r="A84" s="172" t="s">
        <v>124</v>
      </c>
      <c r="B84" s="173"/>
      <c r="C84" s="93">
        <f>C47+C10</f>
        <v>42804811.869999997</v>
      </c>
      <c r="D84" s="93">
        <f t="shared" ref="D84:H84" si="2">D47+D10</f>
        <v>0</v>
      </c>
      <c r="E84" s="93">
        <f t="shared" si="2"/>
        <v>42804811.869999997</v>
      </c>
      <c r="F84" s="93">
        <f t="shared" si="2"/>
        <v>12822833.23</v>
      </c>
      <c r="G84" s="93">
        <f t="shared" si="2"/>
        <v>12463219.160000002</v>
      </c>
      <c r="H84" s="93">
        <f t="shared" si="2"/>
        <v>29981978.639999997</v>
      </c>
    </row>
    <row r="85" spans="1:8" ht="12.75" thickBot="1" x14ac:dyDescent="0.25">
      <c r="A85" s="41"/>
      <c r="B85" s="42"/>
      <c r="C85" s="43"/>
      <c r="D85" s="43"/>
      <c r="E85" s="43"/>
      <c r="F85" s="43"/>
      <c r="G85" s="43"/>
      <c r="H85" s="43"/>
    </row>
    <row r="86" spans="1:8" x14ac:dyDescent="0.2">
      <c r="A86" s="1"/>
    </row>
  </sheetData>
  <mergeCells count="20">
    <mergeCell ref="A84:B84"/>
    <mergeCell ref="A9:B9"/>
    <mergeCell ref="A10:B10"/>
    <mergeCell ref="A11:B11"/>
    <mergeCell ref="A21:B21"/>
    <mergeCell ref="A30:B30"/>
    <mergeCell ref="A41:B41"/>
    <mergeCell ref="A47:B47"/>
    <mergeCell ref="A48:B48"/>
    <mergeCell ref="A58:B58"/>
    <mergeCell ref="A67:B67"/>
    <mergeCell ref="A78:B78"/>
    <mergeCell ref="A7:B8"/>
    <mergeCell ref="C7:G7"/>
    <mergeCell ref="H7:H8"/>
    <mergeCell ref="A2:H2"/>
    <mergeCell ref="A3:H3"/>
    <mergeCell ref="A4:H4"/>
    <mergeCell ref="A5:H5"/>
    <mergeCell ref="A6:H6"/>
  </mergeCells>
  <pageMargins left="0.7" right="0.38" top="0.45" bottom="0.52" header="0.3" footer="0.3"/>
  <pageSetup scale="62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workbookViewId="0">
      <selection activeCell="G10" sqref="G10"/>
    </sheetView>
  </sheetViews>
  <sheetFormatPr baseColWidth="10" defaultRowHeight="12" x14ac:dyDescent="0.2"/>
  <cols>
    <col min="1" max="1" width="58.42578125" style="4" customWidth="1"/>
    <col min="2" max="2" width="13.28515625" style="4" bestFit="1" customWidth="1"/>
    <col min="3" max="3" width="13.42578125" style="4" customWidth="1"/>
    <col min="4" max="4" width="12.28515625" style="4" bestFit="1" customWidth="1"/>
    <col min="5" max="5" width="13.28515625" style="4" bestFit="1" customWidth="1"/>
    <col min="6" max="7" width="12.28515625" style="4" bestFit="1" customWidth="1"/>
    <col min="8" max="16384" width="11.42578125" style="4"/>
  </cols>
  <sheetData>
    <row r="1" spans="1:7" ht="12.75" thickBot="1" x14ac:dyDescent="0.25">
      <c r="B1" s="32"/>
    </row>
    <row r="2" spans="1:7" x14ac:dyDescent="0.2">
      <c r="A2" s="154" t="s">
        <v>260</v>
      </c>
      <c r="B2" s="155"/>
      <c r="C2" s="155"/>
      <c r="D2" s="155"/>
      <c r="E2" s="155"/>
      <c r="F2" s="155"/>
      <c r="G2" s="156"/>
    </row>
    <row r="3" spans="1:7" x14ac:dyDescent="0.2">
      <c r="A3" s="110" t="s">
        <v>43</v>
      </c>
      <c r="B3" s="111"/>
      <c r="C3" s="111"/>
      <c r="D3" s="111"/>
      <c r="E3" s="111"/>
      <c r="F3" s="111"/>
      <c r="G3" s="157"/>
    </row>
    <row r="4" spans="1:7" x14ac:dyDescent="0.2">
      <c r="A4" s="110" t="s">
        <v>175</v>
      </c>
      <c r="B4" s="111"/>
      <c r="C4" s="111"/>
      <c r="D4" s="111"/>
      <c r="E4" s="111"/>
      <c r="F4" s="111"/>
      <c r="G4" s="157"/>
    </row>
    <row r="5" spans="1:7" x14ac:dyDescent="0.2">
      <c r="A5" s="110" t="s">
        <v>265</v>
      </c>
      <c r="B5" s="111"/>
      <c r="C5" s="111"/>
      <c r="D5" s="111"/>
      <c r="E5" s="111"/>
      <c r="F5" s="111"/>
      <c r="G5" s="157"/>
    </row>
    <row r="6" spans="1:7" ht="12.75" thickBot="1" x14ac:dyDescent="0.25">
      <c r="A6" s="158" t="s">
        <v>1</v>
      </c>
      <c r="B6" s="159"/>
      <c r="C6" s="159"/>
      <c r="D6" s="159"/>
      <c r="E6" s="159"/>
      <c r="F6" s="159"/>
      <c r="G6" s="160"/>
    </row>
    <row r="7" spans="1:7" ht="12.75" thickBot="1" x14ac:dyDescent="0.25">
      <c r="A7" s="106" t="s">
        <v>2</v>
      </c>
      <c r="B7" s="176" t="s">
        <v>45</v>
      </c>
      <c r="C7" s="177"/>
      <c r="D7" s="177"/>
      <c r="E7" s="177"/>
      <c r="F7" s="178"/>
      <c r="G7" s="102" t="s">
        <v>46</v>
      </c>
    </row>
    <row r="8" spans="1:7" ht="24.75" thickBot="1" x14ac:dyDescent="0.25">
      <c r="A8" s="107"/>
      <c r="B8" s="7" t="s">
        <v>4</v>
      </c>
      <c r="C8" s="7" t="s">
        <v>47</v>
      </c>
      <c r="D8" s="7" t="s">
        <v>48</v>
      </c>
      <c r="E8" s="7" t="s">
        <v>176</v>
      </c>
      <c r="F8" s="7" t="s">
        <v>22</v>
      </c>
      <c r="G8" s="103"/>
    </row>
    <row r="9" spans="1:7" x14ac:dyDescent="0.2">
      <c r="A9" s="56" t="s">
        <v>177</v>
      </c>
      <c r="B9" s="69">
        <f>B10+B11+B12+B15+B16+B19</f>
        <v>36918619.719999999</v>
      </c>
      <c r="C9" s="69">
        <f t="shared" ref="C9:G9" si="0">C10+C11+C12+C15+C16+C19</f>
        <v>0</v>
      </c>
      <c r="D9" s="69">
        <f t="shared" si="0"/>
        <v>36918619.719999999</v>
      </c>
      <c r="E9" s="69">
        <f t="shared" si="0"/>
        <v>11739364.07</v>
      </c>
      <c r="F9" s="69">
        <f t="shared" si="0"/>
        <v>11383091.940000001</v>
      </c>
      <c r="G9" s="69">
        <f t="shared" si="0"/>
        <v>25179255.649999999</v>
      </c>
    </row>
    <row r="10" spans="1:7" x14ac:dyDescent="0.2">
      <c r="A10" s="57" t="s">
        <v>178</v>
      </c>
      <c r="B10" s="70">
        <f>SUM(FORMATO_6a_GOG!C10)</f>
        <v>36918619.719999999</v>
      </c>
      <c r="C10" s="70">
        <f>FORMATO_6a_GOG!D10</f>
        <v>0</v>
      </c>
      <c r="D10" s="69">
        <f>B10+C10</f>
        <v>36918619.719999999</v>
      </c>
      <c r="E10" s="70">
        <f>SUM(FORMATO_6a_GOG!F10)</f>
        <v>11739364.07</v>
      </c>
      <c r="F10" s="70">
        <f>SUM(FORMATO_6a_GOG!G10)</f>
        <v>11383091.940000001</v>
      </c>
      <c r="G10" s="70">
        <f>D10-E10</f>
        <v>25179255.649999999</v>
      </c>
    </row>
    <row r="11" spans="1:7" x14ac:dyDescent="0.2">
      <c r="A11" s="57" t="s">
        <v>179</v>
      </c>
      <c r="B11" s="69"/>
      <c r="C11" s="71"/>
      <c r="D11" s="71"/>
      <c r="E11" s="71"/>
      <c r="F11" s="71"/>
      <c r="G11" s="71"/>
    </row>
    <row r="12" spans="1:7" x14ac:dyDescent="0.2">
      <c r="A12" s="57" t="s">
        <v>180</v>
      </c>
      <c r="B12" s="69"/>
      <c r="C12" s="71"/>
      <c r="D12" s="71"/>
      <c r="E12" s="71"/>
      <c r="F12" s="71"/>
      <c r="G12" s="71"/>
    </row>
    <row r="13" spans="1:7" x14ac:dyDescent="0.2">
      <c r="A13" s="57" t="s">
        <v>181</v>
      </c>
      <c r="B13" s="69"/>
      <c r="C13" s="71"/>
      <c r="D13" s="71"/>
      <c r="E13" s="71"/>
      <c r="F13" s="71"/>
      <c r="G13" s="71"/>
    </row>
    <row r="14" spans="1:7" x14ac:dyDescent="0.2">
      <c r="A14" s="57" t="s">
        <v>182</v>
      </c>
      <c r="B14" s="69"/>
      <c r="C14" s="71"/>
      <c r="D14" s="71"/>
      <c r="E14" s="71"/>
      <c r="F14" s="71"/>
      <c r="G14" s="71"/>
    </row>
    <row r="15" spans="1:7" x14ac:dyDescent="0.2">
      <c r="A15" s="57" t="s">
        <v>183</v>
      </c>
      <c r="B15" s="69"/>
      <c r="C15" s="71"/>
      <c r="D15" s="71"/>
      <c r="E15" s="71"/>
      <c r="F15" s="71"/>
      <c r="G15" s="71"/>
    </row>
    <row r="16" spans="1:7" ht="24" x14ac:dyDescent="0.2">
      <c r="A16" s="57" t="s">
        <v>184</v>
      </c>
      <c r="B16" s="69"/>
      <c r="C16" s="71"/>
      <c r="D16" s="71"/>
      <c r="E16" s="71"/>
      <c r="F16" s="71"/>
      <c r="G16" s="71"/>
    </row>
    <row r="17" spans="1:7" x14ac:dyDescent="0.2">
      <c r="A17" s="58" t="s">
        <v>185</v>
      </c>
      <c r="B17" s="69"/>
      <c r="C17" s="71"/>
      <c r="D17" s="71"/>
      <c r="E17" s="71"/>
      <c r="F17" s="71"/>
      <c r="G17" s="71"/>
    </row>
    <row r="18" spans="1:7" x14ac:dyDescent="0.2">
      <c r="A18" s="58" t="s">
        <v>186</v>
      </c>
      <c r="B18" s="69"/>
      <c r="C18" s="71"/>
      <c r="D18" s="71"/>
      <c r="E18" s="71"/>
      <c r="F18" s="71"/>
      <c r="G18" s="71"/>
    </row>
    <row r="19" spans="1:7" x14ac:dyDescent="0.2">
      <c r="A19" s="57" t="s">
        <v>187</v>
      </c>
      <c r="B19" s="69"/>
      <c r="C19" s="71"/>
      <c r="D19" s="71"/>
      <c r="E19" s="71"/>
      <c r="F19" s="71"/>
      <c r="G19" s="71"/>
    </row>
    <row r="20" spans="1:7" x14ac:dyDescent="0.2">
      <c r="A20" s="57"/>
      <c r="B20" s="69"/>
      <c r="C20" s="71"/>
      <c r="D20" s="71"/>
      <c r="E20" s="71"/>
      <c r="F20" s="71"/>
      <c r="G20" s="71"/>
    </row>
    <row r="21" spans="1:7" x14ac:dyDescent="0.2">
      <c r="A21" s="56" t="s">
        <v>188</v>
      </c>
      <c r="B21" s="69"/>
      <c r="C21" s="71"/>
      <c r="D21" s="71"/>
      <c r="E21" s="71"/>
      <c r="F21" s="71"/>
      <c r="G21" s="71"/>
    </row>
    <row r="22" spans="1:7" x14ac:dyDescent="0.2">
      <c r="A22" s="57" t="s">
        <v>178</v>
      </c>
      <c r="B22" s="69"/>
      <c r="C22" s="71"/>
      <c r="D22" s="71"/>
      <c r="E22" s="71"/>
      <c r="F22" s="71"/>
      <c r="G22" s="71"/>
    </row>
    <row r="23" spans="1:7" x14ac:dyDescent="0.2">
      <c r="A23" s="57" t="s">
        <v>179</v>
      </c>
      <c r="B23" s="69"/>
      <c r="C23" s="71"/>
      <c r="D23" s="71"/>
      <c r="E23" s="71"/>
      <c r="F23" s="71"/>
      <c r="G23" s="71"/>
    </row>
    <row r="24" spans="1:7" x14ac:dyDescent="0.2">
      <c r="A24" s="57" t="s">
        <v>180</v>
      </c>
      <c r="B24" s="69"/>
      <c r="C24" s="71"/>
      <c r="D24" s="71"/>
      <c r="E24" s="71"/>
      <c r="F24" s="71"/>
      <c r="G24" s="71"/>
    </row>
    <row r="25" spans="1:7" x14ac:dyDescent="0.2">
      <c r="A25" s="57" t="s">
        <v>181</v>
      </c>
      <c r="B25" s="69"/>
      <c r="C25" s="71"/>
      <c r="D25" s="71"/>
      <c r="E25" s="71"/>
      <c r="F25" s="71"/>
      <c r="G25" s="71"/>
    </row>
    <row r="26" spans="1:7" x14ac:dyDescent="0.2">
      <c r="A26" s="57" t="s">
        <v>182</v>
      </c>
      <c r="B26" s="69"/>
      <c r="C26" s="71"/>
      <c r="D26" s="71"/>
      <c r="E26" s="71"/>
      <c r="F26" s="71"/>
      <c r="G26" s="71"/>
    </row>
    <row r="27" spans="1:7" x14ac:dyDescent="0.2">
      <c r="A27" s="57" t="s">
        <v>183</v>
      </c>
      <c r="B27" s="69"/>
      <c r="C27" s="71"/>
      <c r="D27" s="71"/>
      <c r="E27" s="71"/>
      <c r="F27" s="71"/>
      <c r="G27" s="71"/>
    </row>
    <row r="28" spans="1:7" ht="24" x14ac:dyDescent="0.2">
      <c r="A28" s="57" t="s">
        <v>184</v>
      </c>
      <c r="B28" s="69"/>
      <c r="C28" s="71"/>
      <c r="D28" s="71"/>
      <c r="E28" s="71"/>
      <c r="F28" s="71"/>
      <c r="G28" s="71"/>
    </row>
    <row r="29" spans="1:7" x14ac:dyDescent="0.2">
      <c r="A29" s="58" t="s">
        <v>185</v>
      </c>
      <c r="B29" s="69"/>
      <c r="C29" s="71"/>
      <c r="D29" s="71"/>
      <c r="E29" s="71"/>
      <c r="F29" s="71"/>
      <c r="G29" s="71"/>
    </row>
    <row r="30" spans="1:7" x14ac:dyDescent="0.2">
      <c r="A30" s="58" t="s">
        <v>186</v>
      </c>
      <c r="B30" s="69"/>
      <c r="C30" s="71"/>
      <c r="D30" s="71"/>
      <c r="E30" s="71"/>
      <c r="F30" s="71"/>
      <c r="G30" s="71"/>
    </row>
    <row r="31" spans="1:7" x14ac:dyDescent="0.2">
      <c r="A31" s="57" t="s">
        <v>187</v>
      </c>
      <c r="B31" s="69"/>
      <c r="C31" s="71"/>
      <c r="D31" s="71"/>
      <c r="E31" s="71"/>
      <c r="F31" s="71"/>
      <c r="G31" s="71"/>
    </row>
    <row r="32" spans="1:7" x14ac:dyDescent="0.2">
      <c r="A32" s="56" t="s">
        <v>189</v>
      </c>
      <c r="B32" s="69">
        <f>B21+B9</f>
        <v>36918619.719999999</v>
      </c>
      <c r="C32" s="69">
        <f t="shared" ref="C32:G32" si="1">C21+C9</f>
        <v>0</v>
      </c>
      <c r="D32" s="69">
        <f t="shared" si="1"/>
        <v>36918619.719999999</v>
      </c>
      <c r="E32" s="69">
        <f t="shared" si="1"/>
        <v>11739364.07</v>
      </c>
      <c r="F32" s="69">
        <f t="shared" si="1"/>
        <v>11383091.940000001</v>
      </c>
      <c r="G32" s="69">
        <f t="shared" si="1"/>
        <v>25179255.649999999</v>
      </c>
    </row>
    <row r="33" spans="1:7" ht="12.75" thickBot="1" x14ac:dyDescent="0.25">
      <c r="A33" s="59"/>
      <c r="B33" s="72"/>
      <c r="C33" s="73"/>
      <c r="D33" s="73"/>
      <c r="E33" s="73"/>
      <c r="F33" s="73"/>
      <c r="G33" s="73"/>
    </row>
    <row r="34" spans="1:7" x14ac:dyDescent="0.2">
      <c r="A34" s="2"/>
    </row>
  </sheetData>
  <mergeCells count="8">
    <mergeCell ref="A7:A8"/>
    <mergeCell ref="B7:F7"/>
    <mergeCell ref="G7:G8"/>
    <mergeCell ref="A2:G2"/>
    <mergeCell ref="A3:G3"/>
    <mergeCell ref="A4:G4"/>
    <mergeCell ref="A5:G5"/>
    <mergeCell ref="A6:G6"/>
  </mergeCells>
  <pageMargins left="0.61" right="0.47" top="0.75" bottom="0.75" header="0.3" footer="0.3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FORMATO_4</vt:lpstr>
      <vt:lpstr>FORMATO_5</vt:lpstr>
      <vt:lpstr>FORMATO_6a_GOG</vt:lpstr>
      <vt:lpstr>FORMATO_6b</vt:lpstr>
      <vt:lpstr>FORMATO_6c</vt:lpstr>
      <vt:lpstr>FORMATO_6d</vt:lpstr>
      <vt:lpstr>FORMATO_6a_GOG!Área_de_impresión</vt:lpstr>
      <vt:lpstr>FORMATO_4!Títulos_a_imprimir</vt:lpstr>
      <vt:lpstr>FORMATO_5!Títulos_a_imprimir</vt:lpstr>
      <vt:lpstr>FORMATO_6a_GOG!Títulos_a_imprimir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2019-07-08T22:37:07Z</cp:lastPrinted>
  <dcterms:created xsi:type="dcterms:W3CDTF">2017-01-24T00:42:56Z</dcterms:created>
  <dcterms:modified xsi:type="dcterms:W3CDTF">2019-07-12T20:03:53Z</dcterms:modified>
</cp:coreProperties>
</file>