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NDO AUXILIAR" sheetId="1" r:id="rId1"/>
    <sheet name="INDICADORES" sheetId="2" r:id="rId2"/>
  </sheets>
  <externalReferences>
    <externalReference r:id="rId3"/>
  </externalReferences>
  <definedNames>
    <definedName name="_xlnm.Print_Titles" localSheetId="0">'FONDO AUXILIAR'!$1:$8</definedName>
  </definedNames>
  <calcPr calcId="145621" fullCalcOnLoad="1"/>
</workbook>
</file>

<file path=xl/calcChain.xml><?xml version="1.0" encoding="utf-8"?>
<calcChain xmlns="http://schemas.openxmlformats.org/spreadsheetml/2006/main">
  <c r="E4" i="2" l="1"/>
  <c r="B4" i="2"/>
  <c r="E3" i="2"/>
  <c r="B3" i="2"/>
  <c r="J35" i="1"/>
  <c r="I35" i="1"/>
  <c r="J34" i="1"/>
  <c r="I34" i="1"/>
  <c r="H34" i="1"/>
  <c r="J33" i="1"/>
  <c r="I33" i="1"/>
  <c r="J32" i="1"/>
  <c r="I32" i="1"/>
  <c r="H32" i="1"/>
  <c r="J31" i="1"/>
  <c r="I31" i="1"/>
  <c r="H30" i="1"/>
  <c r="J30" i="1" s="1"/>
  <c r="J29" i="1"/>
  <c r="I29" i="1"/>
  <c r="H28" i="1"/>
  <c r="I28" i="1" s="1"/>
  <c r="J27" i="1"/>
  <c r="I27" i="1"/>
  <c r="J26" i="1"/>
  <c r="I26" i="1"/>
  <c r="H26" i="1"/>
  <c r="J25" i="1"/>
  <c r="I25" i="1"/>
  <c r="J24" i="1"/>
  <c r="I24" i="1"/>
  <c r="H24" i="1"/>
  <c r="J23" i="1"/>
  <c r="I23" i="1"/>
  <c r="H22" i="1"/>
  <c r="J22" i="1" s="1"/>
  <c r="J21" i="1"/>
  <c r="I21" i="1"/>
  <c r="H20" i="1"/>
  <c r="I20" i="1" s="1"/>
  <c r="J19" i="1"/>
  <c r="I19" i="1"/>
  <c r="J18" i="1"/>
  <c r="I18" i="1"/>
  <c r="H18" i="1"/>
  <c r="C4" i="2" s="1"/>
  <c r="J17" i="1"/>
  <c r="I17" i="1"/>
  <c r="J16" i="1"/>
  <c r="I16" i="1"/>
  <c r="J15" i="1"/>
  <c r="I15" i="1"/>
  <c r="J14" i="1"/>
  <c r="I14" i="1"/>
  <c r="H13" i="1"/>
  <c r="I13" i="1" s="1"/>
  <c r="J12" i="1"/>
  <c r="I12" i="1"/>
  <c r="J11" i="1"/>
  <c r="I11" i="1"/>
  <c r="H11" i="1"/>
  <c r="C3" i="2" s="1"/>
  <c r="H7" i="1"/>
  <c r="A6" i="1"/>
  <c r="A5" i="1"/>
  <c r="E5" i="2" l="1"/>
  <c r="D4" i="2"/>
  <c r="B5" i="2"/>
  <c r="C5" i="2"/>
  <c r="D3" i="2"/>
  <c r="J13" i="1"/>
  <c r="J20" i="1"/>
  <c r="I22" i="1"/>
  <c r="F5" i="2" s="1"/>
  <c r="J28" i="1"/>
  <c r="I30" i="1"/>
  <c r="D5" i="2" l="1"/>
</calcChain>
</file>

<file path=xl/sharedStrings.xml><?xml version="1.0" encoding="utf-8"?>
<sst xmlns="http://schemas.openxmlformats.org/spreadsheetml/2006/main" count="43" uniqueCount="38">
  <si>
    <t>PODER JUDICIAL DEL ESTADO  DE BAJA CALIFORNIA</t>
  </si>
  <si>
    <t>CONSEJO DE LA JUDICATURA DEL ESTADO</t>
  </si>
  <si>
    <t>DEPARTAMENTO DE PROGRAMACION Y PRESUPUESTO</t>
  </si>
  <si>
    <t>DEPENDENCIA/CODIGO PROGRAMATICO</t>
  </si>
  <si>
    <t>UNIDAD DE MEDIDA</t>
  </si>
  <si>
    <t>AUTORIZADO 2018</t>
  </si>
  <si>
    <t>PRIMER TRIMESTRE</t>
  </si>
  <si>
    <t>SEGUNDO TRIMESTRE</t>
  </si>
  <si>
    <t>TERCER TRIMESTRE</t>
  </si>
  <si>
    <t>CUARTO TRIMESTRE</t>
  </si>
  <si>
    <t>PROGRAMA P07</t>
  </si>
  <si>
    <t>Departamento del Fondo Auxiliar   04   223   1   2   1   AI35   P07   10</t>
  </si>
  <si>
    <t>1. Aplicación de procedimientos contables y políticas de control interno en la custodia de valores remitidos por los C. jueces del Estado, hasta en tanto sea ordenado su destino mediante orden judicial.</t>
  </si>
  <si>
    <t>Documento</t>
  </si>
  <si>
    <t>2.Mantener la calidad de información del Sistema del Fondo Auxiliar.</t>
  </si>
  <si>
    <t>PROGRAMA M16</t>
  </si>
  <si>
    <t>Instituto de la Judicatura    04   510   1   2   1   AI51   M16   10</t>
  </si>
  <si>
    <t>1. Servidores públicos capacitados y actualizados en las diversas materias que integran la impartición de justicia.</t>
  </si>
  <si>
    <t>Constancias emitidas</t>
  </si>
  <si>
    <t>2. Servidores públicos capacitados y actualizados en programas que contribuyan a mejorar las aptitudes que desempeñen en áreas administrativas.</t>
  </si>
  <si>
    <t>3. Servidores públicos y público en general capacitados y actualizados en las diversas materias que integran la impartición de justicia.</t>
  </si>
  <si>
    <t>4. Realizar los estudios necesarios para el mejoramiento y desarrollo del Poder Judicial.</t>
  </si>
  <si>
    <t>5. Fortalecer los programas de capacitación del Poder Judicial a través de la vinculación con diversas instituciones académicas.</t>
  </si>
  <si>
    <t>Oficio</t>
  </si>
  <si>
    <t>6. Publicación y difusión de la Revista INSJUDBC.</t>
  </si>
  <si>
    <t>7. Difundir reformas a la legislación aplicable, tesis emitidas por la SCJN, así como la modernización del acervo bibliográfico entre los titulares de las áreas jurisdiccionales y administrativas, además de apoyar en la localización de información al personal del Poder Judicial.</t>
  </si>
  <si>
    <t>Oficio/informe correo electrónico</t>
  </si>
  <si>
    <t>8. Implementar mecanismo para la incorporación de la perspectiva de género en el Poder Judicial.</t>
  </si>
  <si>
    <t>Oficio/ Constancia</t>
  </si>
  <si>
    <t>9. Implementar mecanismo para la incorporación de la perspectiva de género en el Poder Judicial.</t>
  </si>
  <si>
    <t>Constancia</t>
  </si>
  <si>
    <t>AUTORIZADO</t>
  </si>
  <si>
    <t>AVANCE</t>
  </si>
  <si>
    <t>% EFICACIA</t>
  </si>
  <si>
    <t>NO. DE METAS</t>
  </si>
  <si>
    <t>SUMA %</t>
  </si>
  <si>
    <t>FONDO</t>
  </si>
  <si>
    <t>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</si>
</sst>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justify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0" fontId="0" fillId="0" borderId="0" xfId="0" applyNumberFormat="1"/>
    <xf numFmtId="49" fontId="7" fillId="0" borderId="8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justify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/>
    <xf numFmtId="0" fontId="9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justify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/>
    <xf numFmtId="3" fontId="0" fillId="0" borderId="12" xfId="0" applyNumberFormat="1" applyBorder="1"/>
    <xf numFmtId="10" fontId="0" fillId="0" borderId="12" xfId="0" applyNumberFormat="1" applyBorder="1"/>
    <xf numFmtId="0" fontId="0" fillId="0" borderId="12" xfId="0" applyBorder="1"/>
  </cellXfs>
  <cellStyles count="2">
    <cellStyle name="Normal" xfId="0" builtinId="0"/>
    <cellStyle name="Normal 2" xfId="1"/>
  </cellStyles>
  <dxfs count="2"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02774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02774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5</xdr:col>
      <xdr:colOff>180975</xdr:colOff>
      <xdr:row>9</xdr:row>
      <xdr:rowOff>323850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92202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5</xdr:col>
      <xdr:colOff>180975</xdr:colOff>
      <xdr:row>9</xdr:row>
      <xdr:rowOff>323850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2202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AppData/Local/Microsoft/Windows/Temporary%20Internet%20Files/Content.Outlook/W5Y0WX08/AVANCE%20POA%202018%20TERC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ZGADOS CIVILES"/>
      <sheetName val="JUZGADOS PENALES"/>
      <sheetName val="JUZGADOS FAMILIARES"/>
      <sheetName val="JUZGADOS MIXTOS 1RA. INST."/>
      <sheetName val="JUZGADOS CIVILES MERCANTIL"/>
      <sheetName val="JUZGADOS ADOLESCENTES"/>
      <sheetName val="ADMINISTRATIVOS"/>
      <sheetName val="FONDO AUXILIAR"/>
      <sheetName val="INDICADORES"/>
    </sheetNames>
    <sheetDataSet>
      <sheetData sheetId="0">
        <row r="5">
          <cell r="A5" t="str">
            <v>AVANCE PROGRAMATICO DE METAS AUTORIZADAS AL 30 DE SEPTIEMBRE DEL 2018</v>
          </cell>
        </row>
        <row r="6">
          <cell r="A6" t="str">
            <v>TERCER TRIMESTRE 2018</v>
          </cell>
        </row>
        <row r="7">
          <cell r="H7" t="str">
            <v>AVANCE AL 30 DE SEPTIEMBRE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view="pageBreakPreview" zoomScale="90" zoomScaleNormal="100" zoomScaleSheetLayoutView="90" workbookViewId="0">
      <selection activeCell="A4" sqref="A4:H4"/>
    </sheetView>
  </sheetViews>
  <sheetFormatPr baseColWidth="10" defaultRowHeight="15" x14ac:dyDescent="0.25"/>
  <cols>
    <col min="1" max="1" width="110.140625" customWidth="1"/>
    <col min="2" max="2" width="15" style="31" bestFit="1" customWidth="1"/>
    <col min="3" max="3" width="13.140625" style="31" customWidth="1"/>
    <col min="4" max="4" width="14.28515625" style="32" hidden="1" customWidth="1"/>
    <col min="5" max="5" width="13.140625" style="31" hidden="1" customWidth="1"/>
    <col min="6" max="6" width="13.140625" style="31" customWidth="1"/>
    <col min="7" max="7" width="13.140625" style="31" hidden="1" customWidth="1"/>
    <col min="8" max="8" width="14.28515625" style="32" customWidth="1"/>
    <col min="9" max="10" width="0" hidden="1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ht="16.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10" ht="16.5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10" ht="16.5" x14ac:dyDescent="0.25">
      <c r="A4" s="2"/>
      <c r="B4" s="2"/>
      <c r="C4" s="2"/>
      <c r="D4" s="2"/>
      <c r="E4" s="2"/>
      <c r="F4" s="2"/>
      <c r="G4" s="2"/>
      <c r="H4" s="2"/>
    </row>
    <row r="5" spans="1:10" x14ac:dyDescent="0.25">
      <c r="A5" s="3" t="str">
        <f>'[1]JUZGADOS CIVILES'!A5:H5</f>
        <v>AVANCE PROGRAMATICO DE METAS AUTORIZADAS AL 30 DE SEPTIEMBRE DEL 2018</v>
      </c>
      <c r="B5" s="3"/>
      <c r="C5" s="3"/>
      <c r="D5" s="3"/>
      <c r="E5" s="3"/>
      <c r="F5" s="3"/>
      <c r="G5" s="3"/>
      <c r="H5" s="3"/>
    </row>
    <row r="6" spans="1:10" x14ac:dyDescent="0.25">
      <c r="A6" s="4" t="str">
        <f>'[1]JUZGADOS CIVILES'!A6:H6</f>
        <v>TERCER TRIMESTRE 2018</v>
      </c>
      <c r="B6" s="4"/>
      <c r="C6" s="4"/>
      <c r="D6" s="4"/>
      <c r="E6" s="4"/>
      <c r="F6" s="4"/>
      <c r="G6" s="4"/>
      <c r="H6" s="4"/>
    </row>
    <row r="7" spans="1:10" ht="39" customHeight="1" x14ac:dyDescent="0.25">
      <c r="A7" s="5" t="s">
        <v>3</v>
      </c>
      <c r="B7" s="6" t="s">
        <v>4</v>
      </c>
      <c r="C7" s="7" t="s">
        <v>5</v>
      </c>
      <c r="D7" s="6" t="s">
        <v>6</v>
      </c>
      <c r="E7" s="7" t="s">
        <v>7</v>
      </c>
      <c r="F7" s="7" t="s">
        <v>8</v>
      </c>
      <c r="G7" s="7" t="s">
        <v>9</v>
      </c>
      <c r="H7" s="6" t="str">
        <f>'[1]JUZGADOS CIVILES'!H7</f>
        <v>AVANCE AL 30 DE SEPTIEMBRE 2018</v>
      </c>
    </row>
    <row r="8" spans="1:10" ht="12" customHeight="1" x14ac:dyDescent="0.25">
      <c r="A8" s="8"/>
      <c r="B8" s="9"/>
      <c r="C8" s="9"/>
      <c r="D8" s="8"/>
      <c r="E8" s="9"/>
      <c r="F8" s="9"/>
      <c r="G8" s="9"/>
      <c r="H8" s="8"/>
    </row>
    <row r="9" spans="1:10" ht="18" customHeight="1" x14ac:dyDescent="0.25">
      <c r="A9" s="10" t="s">
        <v>10</v>
      </c>
      <c r="B9" s="11"/>
      <c r="C9" s="11"/>
      <c r="D9" s="11"/>
      <c r="E9" s="11"/>
      <c r="F9" s="11"/>
      <c r="G9" s="11"/>
      <c r="H9" s="12"/>
    </row>
    <row r="10" spans="1:10" ht="33" customHeight="1" x14ac:dyDescent="0.25">
      <c r="A10" s="13" t="s">
        <v>11</v>
      </c>
      <c r="B10" s="14"/>
      <c r="C10" s="14"/>
      <c r="D10" s="15"/>
      <c r="E10" s="14"/>
      <c r="F10" s="14"/>
      <c r="G10" s="14"/>
      <c r="H10" s="15"/>
    </row>
    <row r="11" spans="1:10" ht="33" customHeight="1" x14ac:dyDescent="0.25">
      <c r="A11" s="16" t="s">
        <v>12</v>
      </c>
      <c r="B11" s="17" t="s">
        <v>13</v>
      </c>
      <c r="C11" s="18">
        <v>1</v>
      </c>
      <c r="D11" s="19">
        <v>0</v>
      </c>
      <c r="E11" s="19">
        <v>0</v>
      </c>
      <c r="F11" s="19">
        <v>0</v>
      </c>
      <c r="G11" s="19"/>
      <c r="H11" s="20">
        <f>+D11+E11+F11+G11</f>
        <v>0</v>
      </c>
      <c r="I11">
        <f t="shared" ref="I11:I35" si="0">IFERROR(H11/C11,0)</f>
        <v>0</v>
      </c>
      <c r="J11" s="21">
        <f t="shared" ref="J11:J35" si="1">IF(C11="","",IFERROR(H11/C11,0))</f>
        <v>0</v>
      </c>
    </row>
    <row r="12" spans="1:10" ht="5.25" customHeight="1" x14ac:dyDescent="0.25">
      <c r="A12" s="22"/>
      <c r="B12" s="23"/>
      <c r="C12" s="23"/>
      <c r="D12" s="24"/>
      <c r="E12" s="24"/>
      <c r="F12" s="24"/>
      <c r="G12" s="24"/>
      <c r="H12" s="24"/>
      <c r="I12">
        <f t="shared" si="0"/>
        <v>0</v>
      </c>
      <c r="J12" s="21" t="str">
        <f t="shared" si="1"/>
        <v/>
      </c>
    </row>
    <row r="13" spans="1:10" ht="15" customHeight="1" x14ac:dyDescent="0.25">
      <c r="A13" s="25" t="s">
        <v>14</v>
      </c>
      <c r="B13" s="23" t="s">
        <v>13</v>
      </c>
      <c r="C13" s="26">
        <v>1</v>
      </c>
      <c r="D13" s="27">
        <v>0</v>
      </c>
      <c r="E13" s="27">
        <v>0</v>
      </c>
      <c r="F13" s="27">
        <v>0</v>
      </c>
      <c r="G13" s="27"/>
      <c r="H13" s="24">
        <f>+D13+E13+F13+G13</f>
        <v>0</v>
      </c>
      <c r="I13">
        <f t="shared" si="0"/>
        <v>0</v>
      </c>
      <c r="J13" s="21">
        <f t="shared" si="1"/>
        <v>0</v>
      </c>
    </row>
    <row r="14" spans="1:10" ht="5.25" customHeight="1" x14ac:dyDescent="0.25">
      <c r="A14" s="28"/>
      <c r="B14" s="29"/>
      <c r="C14" s="29"/>
      <c r="D14" s="30"/>
      <c r="E14" s="29"/>
      <c r="F14" s="29"/>
      <c r="G14" s="29"/>
      <c r="H14" s="30"/>
      <c r="I14">
        <f t="shared" si="0"/>
        <v>0</v>
      </c>
      <c r="J14" s="21" t="str">
        <f t="shared" si="1"/>
        <v/>
      </c>
    </row>
    <row r="15" spans="1:10" x14ac:dyDescent="0.25">
      <c r="I15">
        <f t="shared" si="0"/>
        <v>0</v>
      </c>
      <c r="J15" s="21" t="str">
        <f t="shared" si="1"/>
        <v/>
      </c>
    </row>
    <row r="16" spans="1:10" ht="15.75" x14ac:dyDescent="0.25">
      <c r="A16" s="33" t="s">
        <v>15</v>
      </c>
      <c r="B16" s="34"/>
      <c r="C16" s="34"/>
      <c r="D16" s="34"/>
      <c r="E16" s="34"/>
      <c r="F16" s="34"/>
      <c r="G16" s="34"/>
      <c r="H16" s="35"/>
      <c r="I16">
        <f t="shared" si="0"/>
        <v>0</v>
      </c>
      <c r="J16" s="21" t="str">
        <f t="shared" si="1"/>
        <v/>
      </c>
    </row>
    <row r="17" spans="1:10" ht="33" customHeight="1" x14ac:dyDescent="0.25">
      <c r="A17" s="13" t="s">
        <v>16</v>
      </c>
      <c r="B17" s="14"/>
      <c r="C17" s="14"/>
      <c r="D17" s="15"/>
      <c r="E17" s="14"/>
      <c r="F17" s="14"/>
      <c r="G17" s="14"/>
      <c r="H17" s="15"/>
      <c r="I17">
        <f t="shared" si="0"/>
        <v>0</v>
      </c>
      <c r="J17" s="21" t="str">
        <f t="shared" si="1"/>
        <v/>
      </c>
    </row>
    <row r="18" spans="1:10" ht="16.5" customHeight="1" x14ac:dyDescent="0.25">
      <c r="A18" s="36" t="s">
        <v>17</v>
      </c>
      <c r="B18" s="37" t="s">
        <v>18</v>
      </c>
      <c r="C18" s="38">
        <v>660</v>
      </c>
      <c r="D18" s="39">
        <v>326</v>
      </c>
      <c r="E18" s="39">
        <v>195</v>
      </c>
      <c r="F18" s="39">
        <v>144</v>
      </c>
      <c r="G18" s="39"/>
      <c r="H18" s="39">
        <f>+D18+E18+F18+G18</f>
        <v>665</v>
      </c>
      <c r="I18">
        <f t="shared" si="0"/>
        <v>1.0075757575757576</v>
      </c>
      <c r="J18" s="21">
        <f t="shared" si="1"/>
        <v>1.0075757575757576</v>
      </c>
    </row>
    <row r="19" spans="1:10" ht="5.25" customHeight="1" x14ac:dyDescent="0.25">
      <c r="A19" s="36"/>
      <c r="B19" s="40"/>
      <c r="C19" s="38"/>
      <c r="D19" s="39"/>
      <c r="E19" s="39"/>
      <c r="F19" s="39"/>
      <c r="G19" s="39"/>
      <c r="H19" s="39"/>
      <c r="I19">
        <f t="shared" si="0"/>
        <v>0</v>
      </c>
      <c r="J19" s="21" t="str">
        <f t="shared" si="1"/>
        <v/>
      </c>
    </row>
    <row r="20" spans="1:10" ht="16.5" customHeight="1" x14ac:dyDescent="0.25">
      <c r="A20" s="41" t="s">
        <v>19</v>
      </c>
      <c r="B20" s="37" t="s">
        <v>18</v>
      </c>
      <c r="C20" s="38">
        <v>160</v>
      </c>
      <c r="D20" s="39">
        <v>0</v>
      </c>
      <c r="E20" s="39">
        <v>6</v>
      </c>
      <c r="F20" s="39">
        <v>21</v>
      </c>
      <c r="G20" s="39"/>
      <c r="H20" s="39">
        <f>+D20+E20+F20+G20</f>
        <v>27</v>
      </c>
      <c r="I20">
        <f t="shared" si="0"/>
        <v>0.16875000000000001</v>
      </c>
      <c r="J20" s="21">
        <f t="shared" si="1"/>
        <v>0.16875000000000001</v>
      </c>
    </row>
    <row r="21" spans="1:10" ht="5.25" customHeight="1" x14ac:dyDescent="0.25">
      <c r="A21" s="36"/>
      <c r="B21" s="40"/>
      <c r="C21" s="38"/>
      <c r="D21" s="39"/>
      <c r="E21" s="39"/>
      <c r="F21" s="39"/>
      <c r="G21" s="39"/>
      <c r="H21" s="39"/>
      <c r="I21">
        <f t="shared" si="0"/>
        <v>0</v>
      </c>
      <c r="J21" s="21" t="str">
        <f t="shared" si="1"/>
        <v/>
      </c>
    </row>
    <row r="22" spans="1:10" ht="28.5" x14ac:dyDescent="0.25">
      <c r="A22" s="41" t="s">
        <v>20</v>
      </c>
      <c r="B22" s="37" t="s">
        <v>18</v>
      </c>
      <c r="C22" s="38">
        <v>1050</v>
      </c>
      <c r="D22" s="39">
        <v>32</v>
      </c>
      <c r="E22" s="39">
        <v>192</v>
      </c>
      <c r="F22" s="39">
        <v>87</v>
      </c>
      <c r="G22" s="39"/>
      <c r="H22" s="39">
        <f>+D22+E22+F22+G22</f>
        <v>311</v>
      </c>
      <c r="I22">
        <f t="shared" si="0"/>
        <v>0.29619047619047617</v>
      </c>
      <c r="J22" s="21">
        <f t="shared" si="1"/>
        <v>0.29619047619047617</v>
      </c>
    </row>
    <row r="23" spans="1:10" ht="5.25" customHeight="1" x14ac:dyDescent="0.25">
      <c r="A23" s="36"/>
      <c r="B23" s="40"/>
      <c r="C23" s="38"/>
      <c r="D23" s="39"/>
      <c r="E23" s="39"/>
      <c r="F23" s="39"/>
      <c r="G23" s="39"/>
      <c r="H23" s="39"/>
      <c r="I23">
        <f t="shared" si="0"/>
        <v>0</v>
      </c>
      <c r="J23" s="21" t="str">
        <f t="shared" si="1"/>
        <v/>
      </c>
    </row>
    <row r="24" spans="1:10" x14ac:dyDescent="0.25">
      <c r="A24" s="36" t="s">
        <v>21</v>
      </c>
      <c r="B24" s="37" t="s">
        <v>18</v>
      </c>
      <c r="C24" s="38">
        <v>4</v>
      </c>
      <c r="D24" s="39">
        <v>0</v>
      </c>
      <c r="E24" s="39">
        <v>0</v>
      </c>
      <c r="F24" s="39">
        <v>0</v>
      </c>
      <c r="G24" s="39"/>
      <c r="H24" s="39">
        <f>+D24+E24+F24+G24</f>
        <v>0</v>
      </c>
      <c r="I24">
        <f t="shared" si="0"/>
        <v>0</v>
      </c>
      <c r="J24" s="21">
        <f t="shared" si="1"/>
        <v>0</v>
      </c>
    </row>
    <row r="25" spans="1:10" ht="5.25" customHeight="1" x14ac:dyDescent="0.25">
      <c r="A25" s="36"/>
      <c r="B25" s="40"/>
      <c r="C25" s="38"/>
      <c r="D25" s="39"/>
      <c r="E25" s="39"/>
      <c r="F25" s="39"/>
      <c r="G25" s="39"/>
      <c r="H25" s="39"/>
      <c r="I25">
        <f t="shared" si="0"/>
        <v>0</v>
      </c>
      <c r="J25" s="21" t="str">
        <f t="shared" si="1"/>
        <v/>
      </c>
    </row>
    <row r="26" spans="1:10" ht="28.5" x14ac:dyDescent="0.25">
      <c r="A26" s="41" t="s">
        <v>22</v>
      </c>
      <c r="B26" s="40" t="s">
        <v>23</v>
      </c>
      <c r="C26" s="38">
        <v>4</v>
      </c>
      <c r="D26" s="39">
        <v>1</v>
      </c>
      <c r="E26" s="39">
        <v>1</v>
      </c>
      <c r="F26" s="39">
        <v>1</v>
      </c>
      <c r="G26" s="39"/>
      <c r="H26" s="39">
        <f>+D26+E26+F26+G26</f>
        <v>3</v>
      </c>
      <c r="I26">
        <f t="shared" si="0"/>
        <v>0.75</v>
      </c>
      <c r="J26" s="21">
        <f t="shared" si="1"/>
        <v>0.75</v>
      </c>
    </row>
    <row r="27" spans="1:10" ht="5.25" customHeight="1" x14ac:dyDescent="0.25">
      <c r="A27" s="36"/>
      <c r="B27" s="40"/>
      <c r="C27" s="38"/>
      <c r="D27" s="39"/>
      <c r="E27" s="39"/>
      <c r="F27" s="39"/>
      <c r="G27" s="39"/>
      <c r="H27" s="39"/>
      <c r="I27">
        <f t="shared" si="0"/>
        <v>0</v>
      </c>
      <c r="J27" s="21" t="str">
        <f t="shared" si="1"/>
        <v/>
      </c>
    </row>
    <row r="28" spans="1:10" ht="16.5" customHeight="1" x14ac:dyDescent="0.25">
      <c r="A28" s="42" t="s">
        <v>24</v>
      </c>
      <c r="B28" s="40" t="s">
        <v>23</v>
      </c>
      <c r="C28" s="38">
        <v>1</v>
      </c>
      <c r="D28" s="39">
        <v>0</v>
      </c>
      <c r="E28" s="39">
        <v>0</v>
      </c>
      <c r="F28" s="39">
        <v>0</v>
      </c>
      <c r="G28" s="39"/>
      <c r="H28" s="39">
        <f>+D28+E28+F28+G28</f>
        <v>0</v>
      </c>
      <c r="I28">
        <f t="shared" si="0"/>
        <v>0</v>
      </c>
      <c r="J28" s="21">
        <f t="shared" si="1"/>
        <v>0</v>
      </c>
    </row>
    <row r="29" spans="1:10" ht="5.25" customHeight="1" x14ac:dyDescent="0.25">
      <c r="A29" s="36"/>
      <c r="B29" s="40"/>
      <c r="C29" s="38"/>
      <c r="D29" s="39"/>
      <c r="E29" s="39"/>
      <c r="F29" s="39"/>
      <c r="G29" s="39"/>
      <c r="H29" s="39"/>
      <c r="I29">
        <f t="shared" si="0"/>
        <v>0</v>
      </c>
      <c r="J29" s="21" t="str">
        <f t="shared" si="1"/>
        <v/>
      </c>
    </row>
    <row r="30" spans="1:10" ht="33" customHeight="1" x14ac:dyDescent="0.25">
      <c r="A30" s="43" t="s">
        <v>25</v>
      </c>
      <c r="B30" s="44" t="s">
        <v>26</v>
      </c>
      <c r="C30" s="38">
        <v>48</v>
      </c>
      <c r="D30" s="39">
        <v>12</v>
      </c>
      <c r="E30" s="39">
        <v>12</v>
      </c>
      <c r="F30" s="39">
        <v>8</v>
      </c>
      <c r="G30" s="39"/>
      <c r="H30" s="39">
        <f>+D30+E30+F30+G30</f>
        <v>32</v>
      </c>
      <c r="I30">
        <f t="shared" si="0"/>
        <v>0.66666666666666663</v>
      </c>
      <c r="J30" s="21">
        <f t="shared" si="1"/>
        <v>0.66666666666666663</v>
      </c>
    </row>
    <row r="31" spans="1:10" ht="5.25" customHeight="1" x14ac:dyDescent="0.25">
      <c r="A31" s="36"/>
      <c r="B31" s="45"/>
      <c r="C31" s="38"/>
      <c r="D31" s="39"/>
      <c r="E31" s="39"/>
      <c r="F31" s="39"/>
      <c r="G31" s="39"/>
      <c r="H31" s="39"/>
      <c r="I31">
        <f t="shared" si="0"/>
        <v>0</v>
      </c>
      <c r="J31" s="21" t="str">
        <f t="shared" si="1"/>
        <v/>
      </c>
    </row>
    <row r="32" spans="1:10" ht="16.5" customHeight="1" x14ac:dyDescent="0.25">
      <c r="A32" s="46" t="s">
        <v>27</v>
      </c>
      <c r="B32" s="47" t="s">
        <v>28</v>
      </c>
      <c r="C32" s="48">
        <v>5</v>
      </c>
      <c r="D32" s="49">
        <v>1</v>
      </c>
      <c r="E32" s="49">
        <v>2</v>
      </c>
      <c r="F32" s="49">
        <v>1</v>
      </c>
      <c r="G32" s="49"/>
      <c r="H32" s="39">
        <f>+D32+E32+F32+G32</f>
        <v>4</v>
      </c>
      <c r="I32">
        <f t="shared" si="0"/>
        <v>0.8</v>
      </c>
      <c r="J32" s="21">
        <f t="shared" si="1"/>
        <v>0.8</v>
      </c>
    </row>
    <row r="33" spans="1:10" ht="5.25" customHeight="1" x14ac:dyDescent="0.25">
      <c r="A33" s="50"/>
      <c r="B33" s="51"/>
      <c r="C33" s="48"/>
      <c r="D33" s="49"/>
      <c r="E33" s="49"/>
      <c r="F33" s="49"/>
      <c r="G33" s="49"/>
      <c r="H33" s="39"/>
      <c r="I33">
        <f t="shared" si="0"/>
        <v>0</v>
      </c>
      <c r="J33" s="21" t="str">
        <f t="shared" si="1"/>
        <v/>
      </c>
    </row>
    <row r="34" spans="1:10" ht="15" customHeight="1" x14ac:dyDescent="0.25">
      <c r="A34" s="50" t="s">
        <v>29</v>
      </c>
      <c r="B34" s="51" t="s">
        <v>30</v>
      </c>
      <c r="C34" s="48">
        <v>260</v>
      </c>
      <c r="D34" s="49">
        <v>0</v>
      </c>
      <c r="E34" s="49">
        <v>90</v>
      </c>
      <c r="F34" s="49">
        <v>44</v>
      </c>
      <c r="G34" s="49"/>
      <c r="H34" s="39">
        <f>+D34+E34+F34+G34</f>
        <v>134</v>
      </c>
      <c r="I34">
        <f t="shared" si="0"/>
        <v>0.51538461538461533</v>
      </c>
      <c r="J34" s="21">
        <f t="shared" si="1"/>
        <v>0.51538461538461533</v>
      </c>
    </row>
    <row r="35" spans="1:10" ht="5.25" customHeight="1" x14ac:dyDescent="0.25">
      <c r="A35" s="52"/>
      <c r="B35" s="53"/>
      <c r="C35" s="54"/>
      <c r="D35" s="55"/>
      <c r="E35" s="54"/>
      <c r="F35" s="54"/>
      <c r="G35" s="54"/>
      <c r="H35" s="55"/>
      <c r="I35">
        <f t="shared" si="0"/>
        <v>0</v>
      </c>
      <c r="J35" s="21" t="str">
        <f t="shared" si="1"/>
        <v/>
      </c>
    </row>
    <row r="37" spans="1:10" ht="18.75" x14ac:dyDescent="0.3">
      <c r="A37" s="56"/>
      <c r="B37" s="57"/>
      <c r="C37" s="58"/>
      <c r="D37" s="59"/>
      <c r="E37" s="58"/>
      <c r="F37" s="58"/>
      <c r="G37" s="58"/>
      <c r="H37" s="59"/>
      <c r="I37" s="60"/>
    </row>
    <row r="38" spans="1:10" x14ac:dyDescent="0.25">
      <c r="A38" s="60"/>
      <c r="B38" s="57"/>
      <c r="C38" s="57"/>
      <c r="D38" s="59"/>
      <c r="E38" s="57"/>
      <c r="F38" s="57"/>
      <c r="G38" s="57"/>
      <c r="H38" s="59"/>
      <c r="I38" s="60"/>
    </row>
  </sheetData>
  <mergeCells count="8">
    <mergeCell ref="A9:H9"/>
    <mergeCell ref="A16:H16"/>
    <mergeCell ref="A1:H1"/>
    <mergeCell ref="A2:H2"/>
    <mergeCell ref="A3:H3"/>
    <mergeCell ref="A4:H4"/>
    <mergeCell ref="A5:H5"/>
    <mergeCell ref="A6:H6"/>
  </mergeCells>
  <conditionalFormatting sqref="J11:J35">
    <cfRule type="cellIs" dxfId="1" priority="2" stopIfTrue="1" operator="greaterThan">
      <formula>150%</formula>
    </cfRule>
  </conditionalFormatting>
  <conditionalFormatting sqref="J11:J34">
    <cfRule type="cellIs" dxfId="0" priority="1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5" fitToHeight="40" orientation="landscape" horizontalDpi="300" verticalDpi="300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7" sqref="B7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21" bestFit="1" customWidth="1"/>
    <col min="5" max="5" width="13.5703125" bestFit="1" customWidth="1"/>
    <col min="6" max="6" width="11.85546875" style="21" bestFit="1" customWidth="1"/>
  </cols>
  <sheetData>
    <row r="1" spans="1:6" x14ac:dyDescent="0.25">
      <c r="B1" t="s">
        <v>31</v>
      </c>
      <c r="C1" t="s">
        <v>32</v>
      </c>
      <c r="D1" s="21" t="s">
        <v>33</v>
      </c>
      <c r="E1" t="s">
        <v>34</v>
      </c>
      <c r="F1" s="21" t="s">
        <v>35</v>
      </c>
    </row>
    <row r="3" spans="1:6" x14ac:dyDescent="0.25">
      <c r="A3" t="s">
        <v>36</v>
      </c>
      <c r="B3" s="61">
        <f>SUM('FONDO AUXILIAR'!C11:C14)</f>
        <v>2</v>
      </c>
      <c r="C3" s="61">
        <f>SUM('FONDO AUXILIAR'!H11:H14)</f>
        <v>0</v>
      </c>
      <c r="D3" s="21">
        <f>C3/B3</f>
        <v>0</v>
      </c>
      <c r="E3">
        <f>COUNT('FONDO AUXILIAR'!C11:C14)</f>
        <v>2</v>
      </c>
    </row>
    <row r="4" spans="1:6" ht="15.75" thickBot="1" x14ac:dyDescent="0.3">
      <c r="A4" t="s">
        <v>37</v>
      </c>
      <c r="B4" s="62">
        <f>SUM('FONDO AUXILIAR'!C18:C35)</f>
        <v>2192</v>
      </c>
      <c r="C4" s="62">
        <f>SUM('FONDO AUXILIAR'!H18:H35)</f>
        <v>1176</v>
      </c>
      <c r="D4" s="63">
        <f>C4/B4</f>
        <v>0.53649635036496346</v>
      </c>
      <c r="E4" s="64">
        <f>COUNT('FONDO AUXILIAR'!C18:C35)</f>
        <v>9</v>
      </c>
    </row>
    <row r="5" spans="1:6" ht="15.75" thickTop="1" x14ac:dyDescent="0.25">
      <c r="B5" s="61">
        <f>SUM(B3:B4)</f>
        <v>2194</v>
      </c>
      <c r="C5" s="61">
        <f>SUM(C3:C4)</f>
        <v>1176</v>
      </c>
      <c r="D5" s="21">
        <f>C5/B5</f>
        <v>0.53600729261622604</v>
      </c>
      <c r="E5">
        <f>SUM(E3:E4)</f>
        <v>11</v>
      </c>
      <c r="F5" s="21">
        <f>SUM('FONDO AUXILIAR'!I:I)</f>
        <v>4.2045675158175158</v>
      </c>
    </row>
  </sheetData>
  <sheetCalcPr fullCalcOnLoad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FONDO AUXILIAR</vt:lpstr>
      <vt:lpstr>INDICADORES</vt:lpstr>
      <vt:lpstr>'FONDO AUXILIAR'!Títulos_a_imprimir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2018-10-31T16:35:01Z</dcterms:created>
  <dcterms:modified xsi:type="dcterms:W3CDTF">2018-10-31T16:36:25Z</dcterms:modified>
</cp:coreProperties>
</file>